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5"/>
  <workbookPr defaultThemeVersion="166925"/>
  <mc:AlternateContent xmlns:mc="http://schemas.openxmlformats.org/markup-compatibility/2006">
    <mc:Choice Requires="x15">
      <x15ac:absPath xmlns:x15ac="http://schemas.microsoft.com/office/spreadsheetml/2010/11/ac" url="/Users/maja/Dropbox/KLIJENTI/MOZAIK/MSP 2018 - VERZIJA 2./VOĐENJE PROJEKTA/1. PROVOĐENJE JAVNE NABAVE/1. IZGRADNJA TEMELJA POSLOVNE JEDINICE/FINISH/"/>
    </mc:Choice>
  </mc:AlternateContent>
  <xr:revisionPtr revIDLastSave="0" documentId="13_ncr:1_{A0069804-DDAF-8F46-86C1-9D119F2C3A6F}" xr6:coauthVersionLast="37" xr6:coauthVersionMax="37" xr10:uidLastSave="{00000000-0000-0000-0000-000000000000}"/>
  <bookViews>
    <workbookView xWindow="0" yWindow="460" windowWidth="38400" windowHeight="19560" activeTab="1" xr2:uid="{B4091711-14E8-CF48-A3BA-4F321F41DFCE}"/>
  </bookViews>
  <sheets>
    <sheet name="REKAPITULACIJA" sheetId="23" r:id="rId1"/>
    <sheet name="GRUPA 1. SUŠARA ZA DRVO" sheetId="16" r:id="rId2"/>
    <sheet name="GRUPA 2.NADSTREŠNICA ZA BIOMASU" sheetId="21" r:id="rId3"/>
    <sheet name="GRUPA 3.NADSTRŠ.ZA TRAKASTU SUŠ" sheetId="20" r:id="rId4"/>
    <sheet name="GRUPA 4. HALA ZA PROIZV.BRIKETA" sheetId="15" r:id="rId5"/>
    <sheet name="GRUPA 5. MOSNA VAGA " sheetId="22" r:id="rId6"/>
    <sheet name="GRUPA 6.  TRAFOSTANICA" sheetId="4" r:id="rId7"/>
    <sheet name="GRUPA 7. VODOVOD I ODVODNJA" sheetId="19" r:id="rId8"/>
    <sheet name="GRUPA 8. VANJSKO UREĐENJE" sheetId="17" r:id="rId9"/>
  </sheets>
  <definedNames>
    <definedName name="_xlnm._FilterDatabase" localSheetId="7" hidden="1">'GRUPA 7. VODOVOD I ODVODNJA'!$A$4:$F$356</definedName>
    <definedName name="Excel_BuiltIn__FilterDatabase" localSheetId="8">NA()</definedName>
    <definedName name="Excel_BuiltIn_Print_Area" localSheetId="7">'GRUPA 7. VODOVOD I ODVODNJA'!$A$4:$F$387</definedName>
    <definedName name="Excel_BuiltIn_Print_Area" localSheetId="8">NA()</definedName>
    <definedName name="Excel_BuiltIn_Print_Area">'GRUPA 3.NADSTRŠ.ZA TRAKASTU SUŠ'!$A$4:$F$151</definedName>
    <definedName name="Excel_BuiltIn_Print_Area_1" localSheetId="1">'GRUPA 1. SUŠARA ZA DRVO'!$A$4:$F$118</definedName>
    <definedName name="Excel_BuiltIn_Print_Area_1" localSheetId="2">'GRUPA 2.NADSTREŠNICA ZA BIOMASU'!$A$4:$F$222</definedName>
    <definedName name="Excel_BuiltIn_Print_Area_1" localSheetId="3">'GRUPA 3.NADSTRŠ.ZA TRAKASTU SUŠ'!$A$4:$F$156</definedName>
    <definedName name="Excel_BuiltIn_Print_Area_1">'GRUPA 4. HALA ZA PROIZV.BRIKETA'!$A$4:$F$274</definedName>
    <definedName name="Excel_BuiltIn_Print_Area_1_1" localSheetId="1">'GRUPA 1. SUŠARA ZA DRVO'!$A$4:$F$119</definedName>
    <definedName name="Excel_BuiltIn_Print_Area_1_1" localSheetId="2">'GRUPA 2.NADSTREŠNICA ZA BIOMASU'!$A$4:$F$223</definedName>
    <definedName name="Excel_BuiltIn_Print_Area_1_1" localSheetId="3">'GRUPA 3.NADSTRŠ.ZA TRAKASTU SUŠ'!$A$4:$F$157</definedName>
    <definedName name="Excel_BuiltIn_Print_Area_1_1">'GRUPA 4. HALA ZA PROIZV.BRIKETA'!$A$4:$F$275</definedName>
    <definedName name="Excel_BuiltIn_Print_Area_1_1_1" localSheetId="2">'GRUPA 2.NADSTREŠNICA ZA BIOMASU'!$A$4:$F$112</definedName>
    <definedName name="Excel_BuiltIn_Print_Area_1_1_1">'GRUPA 1. SUŠARA ZA DRVO'!$A$4:$F$45</definedName>
    <definedName name="Excel_BuiltIn_Print_Titles" localSheetId="8">NA()</definedName>
    <definedName name="_xlnm.Print_Area" localSheetId="1">'GRUPA 1. SUŠARA ZA DRVO'!$A$1:$G$430</definedName>
    <definedName name="_xlnm.Print_Area" localSheetId="2">'GRUPA 2.NADSTREŠNICA ZA BIOMASU'!$A$4:$F$217</definedName>
    <definedName name="_xlnm.Print_Area" localSheetId="3">'GRUPA 3.NADSTRŠ.ZA TRAKASTU SUŠ'!$A$4:$F$146</definedName>
    <definedName name="_xlnm.Print_Area" localSheetId="4">'GRUPA 4. HALA ZA PROIZV.BRIKETA'!$A$4:$H$653</definedName>
    <definedName name="_xlnm.Print_Area" localSheetId="7">'GRUPA 7. VODOVOD I ODVODNJA'!$A$4:$F$679</definedName>
    <definedName name="_xlnm.Print_Area" localSheetId="8">'GRUPA 8. VANJSKO UREĐENJE'!$A$4:$F$112</definedName>
    <definedName name="_xlnm.Print_Titles" localSheetId="1">'GRUPA 1. SUŠARA ZA DRVO'!#REF!</definedName>
    <definedName name="_xlnm.Print_Titles" localSheetId="2">'GRUPA 2.NADSTREŠNICA ZA BIOMASU'!#REF!</definedName>
    <definedName name="_xlnm.Print_Titles" localSheetId="3">'GRUPA 3.NADSTRŠ.ZA TRAKASTU SUŠ'!#REF!</definedName>
    <definedName name="_xlnm.Print_Titles" localSheetId="4">'GRUPA 4. HALA ZA PROIZV.BRIKETA'!$42:$43</definedName>
    <definedName name="_xlnm.Print_Titles" localSheetId="7">'GRUPA 7. VODOVOD I ODVODNJA'!$4:$5</definedName>
    <definedName name="_xlnm.Print_Titles" localSheetId="8">'GRUPA 8. VANJSKO UREĐENJE'!$51:$52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4" i="15" l="1"/>
  <c r="F91" i="17"/>
  <c r="F19" i="17"/>
  <c r="F41" i="17"/>
  <c r="F79" i="16"/>
  <c r="F69" i="16"/>
  <c r="F57" i="16"/>
  <c r="F45" i="16"/>
  <c r="F22" i="16"/>
  <c r="E14" i="23" l="1"/>
  <c r="F65" i="4" l="1"/>
  <c r="F61" i="4"/>
  <c r="F42" i="4"/>
  <c r="F34" i="4"/>
  <c r="F22" i="4"/>
  <c r="F557" i="15" l="1"/>
  <c r="F572" i="15" s="1"/>
  <c r="F367" i="16" l="1"/>
  <c r="F342" i="16"/>
  <c r="F298" i="16"/>
  <c r="F277" i="16"/>
  <c r="C376" i="16" s="1"/>
  <c r="F251" i="16"/>
  <c r="C375" i="16" s="1"/>
  <c r="F189" i="16"/>
  <c r="C374" i="16" s="1"/>
  <c r="C377" i="16" l="1"/>
  <c r="C379" i="16" s="1"/>
  <c r="G561" i="15"/>
  <c r="G520" i="15"/>
  <c r="F237" i="4" l="1"/>
  <c r="F168" i="4"/>
  <c r="F207" i="4"/>
  <c r="E15" i="23" l="1"/>
  <c r="F121" i="15"/>
  <c r="F257" i="15" s="1"/>
  <c r="F152" i="21" l="1"/>
  <c r="F195" i="21"/>
  <c r="F81" i="20"/>
  <c r="F129" i="20"/>
  <c r="F139" i="20"/>
  <c r="E12" i="23" s="1"/>
  <c r="F13" i="19"/>
  <c r="F111" i="19" s="1"/>
  <c r="F39" i="19"/>
  <c r="F112" i="19" s="1"/>
  <c r="F52" i="19"/>
  <c r="F113" i="19" s="1"/>
  <c r="F97" i="19"/>
  <c r="F114" i="19" s="1"/>
  <c r="F105" i="19"/>
  <c r="F115" i="19" s="1"/>
  <c r="F130" i="19"/>
  <c r="F258" i="19" s="1"/>
  <c r="F162" i="19"/>
  <c r="F259" i="19" s="1"/>
  <c r="F252" i="19"/>
  <c r="F260" i="19" s="1"/>
  <c r="F274" i="19"/>
  <c r="F414" i="19" s="1"/>
  <c r="F322" i="19"/>
  <c r="F415" i="19" s="1"/>
  <c r="F351" i="19"/>
  <c r="F416" i="19" s="1"/>
  <c r="F350" i="19"/>
  <c r="F398" i="19"/>
  <c r="F417" i="19" s="1"/>
  <c r="F409" i="19"/>
  <c r="F418" i="19" s="1"/>
  <c r="F446" i="19"/>
  <c r="F470" i="19" s="1"/>
  <c r="F465" i="19"/>
  <c r="F471" i="19" s="1"/>
  <c r="F528" i="19"/>
  <c r="F663" i="19" s="1"/>
  <c r="F593" i="19"/>
  <c r="F664" i="19" s="1"/>
  <c r="F656" i="19"/>
  <c r="F665" i="19" s="1"/>
  <c r="F74" i="17"/>
  <c r="F99" i="17" s="1"/>
  <c r="F104" i="16"/>
  <c r="F472" i="19" l="1"/>
  <c r="F662" i="19" s="1"/>
  <c r="F107" i="16"/>
  <c r="C383" i="16"/>
  <c r="E10" i="23" s="1"/>
  <c r="F215" i="21"/>
  <c r="F207" i="21"/>
  <c r="E11" i="23"/>
  <c r="F141" i="20"/>
  <c r="F64" i="17"/>
  <c r="F98" i="17" s="1"/>
  <c r="F167" i="21"/>
  <c r="F136" i="21"/>
  <c r="F124" i="21"/>
  <c r="F187" i="21"/>
  <c r="F106" i="16"/>
  <c r="F100" i="17"/>
  <c r="F97" i="17"/>
  <c r="F96" i="17"/>
  <c r="F95" i="20"/>
  <c r="F118" i="20"/>
  <c r="F28" i="20"/>
  <c r="F55" i="20"/>
  <c r="F69" i="20"/>
  <c r="F111" i="21"/>
  <c r="F208" i="21"/>
  <c r="F33" i="21"/>
  <c r="F59" i="21"/>
  <c r="F142" i="20"/>
  <c r="F666" i="19"/>
  <c r="F674" i="19" s="1"/>
  <c r="F261" i="19"/>
  <c r="F672" i="19" s="1"/>
  <c r="F419" i="19"/>
  <c r="F673" i="19" s="1"/>
  <c r="F116" i="19"/>
  <c r="F671" i="19" s="1"/>
  <c r="F261" i="15"/>
  <c r="F251" i="15"/>
  <c r="F101" i="17" l="1"/>
  <c r="E17" i="23" s="1"/>
  <c r="F675" i="19"/>
  <c r="E16" i="23" s="1"/>
  <c r="F264" i="15"/>
  <c r="F576" i="15"/>
  <c r="E13" i="23" s="1"/>
  <c r="F205" i="15"/>
  <c r="F76" i="15"/>
  <c r="F235" i="15"/>
  <c r="F87" i="15"/>
  <c r="F136" i="15"/>
  <c r="F176" i="15"/>
  <c r="F195" i="15"/>
  <c r="F28" i="15"/>
  <c r="F61" i="15"/>
  <c r="F109" i="15"/>
  <c r="F155" i="15"/>
  <c r="F263" i="15"/>
  <c r="F676" i="19" l="1"/>
  <c r="F678" i="19" s="1"/>
  <c r="E106" i="17"/>
  <c r="E112" i="17" s="1"/>
  <c r="E20" i="23"/>
  <c r="E21" i="23" l="1"/>
  <c r="E22"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korisnik</author>
  </authors>
  <commentList>
    <comment ref="B105" authorId="0" shapeId="0" xr:uid="{393CFEFE-F6E0-4C5F-9DA5-32F850D32708}">
      <text>
        <r>
          <rPr>
            <b/>
            <sz val="9"/>
            <color rgb="FF000000"/>
            <rFont val="Tahoma"/>
            <family val="2"/>
          </rPr>
          <t>korisnik:</t>
        </r>
        <r>
          <rPr>
            <sz val="9"/>
            <color rgb="FF000000"/>
            <rFont val="Tahoma"/>
            <family val="2"/>
          </rPr>
          <t xml:space="preserve">
</t>
        </r>
        <r>
          <rPr>
            <sz val="9"/>
            <color rgb="FF000000"/>
            <rFont val="Tahoma"/>
            <family val="2"/>
          </rPr>
          <t xml:space="preserve">provjeriti/dodati "ili jednakovrijedno" po potrebi uz CW 100 čelićni lim </t>
        </r>
      </text>
    </comment>
    <comment ref="B107" authorId="0" shapeId="0" xr:uid="{47ACE2B2-7858-46E8-9428-B25513FA3C5D}">
      <text>
        <r>
          <rPr>
            <b/>
            <sz val="9"/>
            <color rgb="FF000000"/>
            <rFont val="Tahoma"/>
            <family val="2"/>
          </rPr>
          <t>korisnik:</t>
        </r>
        <r>
          <rPr>
            <sz val="9"/>
            <color rgb="FF000000"/>
            <rFont val="Tahoma"/>
            <family val="2"/>
          </rPr>
          <t xml:space="preserve">
</t>
        </r>
        <r>
          <rPr>
            <sz val="9"/>
            <color rgb="FF000000"/>
            <rFont val="Tahoma"/>
            <family val="2"/>
          </rPr>
          <t xml:space="preserve">provjeriti/dodati "ili jednakovrijedno" po potrebi uz CW 100 čelićni lim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korisnik</author>
  </authors>
  <commentList>
    <comment ref="B39" authorId="0" shapeId="0" xr:uid="{FF56F4F2-47E2-4C70-928B-314D050F1EAC}">
      <text>
        <r>
          <rPr>
            <b/>
            <sz val="9"/>
            <color rgb="FF000000"/>
            <rFont val="Tahoma"/>
            <family val="2"/>
          </rPr>
          <t>korisnik:</t>
        </r>
        <r>
          <rPr>
            <sz val="9"/>
            <color rgb="FF000000"/>
            <rFont val="Tahoma"/>
            <family val="2"/>
          </rPr>
          <t xml:space="preserve">
</t>
        </r>
        <r>
          <rPr>
            <sz val="9"/>
            <color rgb="FF000000"/>
            <rFont val="Tahoma"/>
            <family val="2"/>
          </rPr>
          <t>Pretraživanjem interneta dolazi se do poduzeća Libra tehničar d.o.o. (taj bi dio se ne bi smio navoditi). Provjeriti može li se navesti da sve osigurava naručitelj (a ukoliko je projekt potreban u trenutku pripreme ponude - isti bi trebalo objaviti uz poziv)</t>
        </r>
      </text>
    </comment>
  </commentList>
</comments>
</file>

<file path=xl/sharedStrings.xml><?xml version="1.0" encoding="utf-8"?>
<sst xmlns="http://schemas.openxmlformats.org/spreadsheetml/2006/main" count="2850" uniqueCount="1180">
  <si>
    <t>Predmet</t>
  </si>
  <si>
    <t>Predmet nabave</t>
  </si>
  <si>
    <t>Jedinica mjere</t>
  </si>
  <si>
    <t>Količina</t>
  </si>
  <si>
    <r>
      <t xml:space="preserve">Jedinična cijena u </t>
    </r>
    <r>
      <rPr>
        <b/>
        <sz val="12"/>
        <color indexed="8"/>
        <rFont val="Cambria"/>
        <family val="1"/>
        <charset val="238"/>
      </rPr>
      <t xml:space="preserve">HRK </t>
    </r>
    <r>
      <rPr>
        <b/>
        <sz val="12"/>
        <rFont val="Cambria"/>
        <family val="1"/>
        <charset val="238"/>
      </rPr>
      <t>(bez PDV-a)</t>
    </r>
  </si>
  <si>
    <r>
      <t xml:space="preserve">Ukupna cijena u </t>
    </r>
    <r>
      <rPr>
        <b/>
        <sz val="12"/>
        <color indexed="8"/>
        <rFont val="Cambria"/>
        <family val="1"/>
        <charset val="238"/>
      </rPr>
      <t>HRK</t>
    </r>
    <r>
      <rPr>
        <b/>
        <sz val="12"/>
        <color indexed="10"/>
        <rFont val="Cambria"/>
        <family val="1"/>
        <charset val="238"/>
      </rPr>
      <t xml:space="preserve"> </t>
    </r>
    <r>
      <rPr>
        <b/>
        <sz val="12"/>
        <rFont val="Cambria"/>
        <family val="1"/>
        <charset val="238"/>
      </rPr>
      <t>(bez PDV-a)</t>
    </r>
  </si>
  <si>
    <t>br.</t>
  </si>
  <si>
    <t>kom</t>
  </si>
  <si>
    <t>1.00</t>
  </si>
  <si>
    <t>GRAĐEVINSKI RADOVI</t>
  </si>
  <si>
    <t>1.01.</t>
  </si>
  <si>
    <t>ZEMLJANI RADOVI</t>
  </si>
  <si>
    <t>1.01.001.</t>
  </si>
  <si>
    <r>
      <t>1.FAZA ISKOPA
Strojni široki iskop sa skidanjem humusa u sloju prosječne debljine 20 cm u terenu III ktg</t>
    </r>
    <r>
      <rPr>
        <sz val="10"/>
        <rFont val="Arial"/>
        <family val="2"/>
        <charset val="1"/>
      </rPr>
      <t>. U cijenu uključiti odvoz zemlje na deponiju gradilišta  i fino planiranje dna iskopa</t>
    </r>
    <r>
      <rPr>
        <u/>
        <sz val="10"/>
        <rFont val="Arial"/>
        <family val="2"/>
        <charset val="1"/>
      </rPr>
      <t xml:space="preserve"> te ispumpavanje podzemne vode u građevnoj jami sve do završetka betoniranja.</t>
    </r>
    <r>
      <rPr>
        <sz val="10"/>
        <rFont val="Arial"/>
        <family val="2"/>
        <charset val="1"/>
      </rPr>
      <t xml:space="preserve"> Obračunato po m3 stvarno izvršenog iskopa.</t>
    </r>
  </si>
  <si>
    <t>1.01.002.</t>
  </si>
  <si>
    <r>
      <t>Strojni široki iskop jame ispod objekta u sloju prosječne debljine 40 cm u terenu III ktg</t>
    </r>
    <r>
      <rPr>
        <sz val="10"/>
        <rFont val="Arial"/>
        <family val="2"/>
        <charset val="1"/>
      </rPr>
      <t>. U cijenu uključiti odvoz zemlje na deponiju gradilišta  i fino planiranje dna iskopa</t>
    </r>
    <r>
      <rPr>
        <u/>
        <sz val="10"/>
        <rFont val="Arial"/>
        <family val="2"/>
        <charset val="1"/>
      </rPr>
      <t xml:space="preserve"> te ispumpavanje podzemne vode u građevnoj jami sve do završetka betoniranja.</t>
    </r>
    <r>
      <rPr>
        <sz val="10"/>
        <rFont val="Arial"/>
        <family val="2"/>
        <charset val="1"/>
      </rPr>
      <t xml:space="preserve"> Obračunato po m3 stvarno izvršenog iskopa.</t>
    </r>
  </si>
  <si>
    <t>1.01.003.</t>
  </si>
  <si>
    <r>
      <t>2. FAZA ISKOPA
Strojni iskop jame za temeljne stope tlocrtne veličine do 3,00 m2 i dubine do 1 metar u terenu III ktg</t>
    </r>
    <r>
      <rPr>
        <sz val="10"/>
        <rFont val="Arial"/>
        <family val="2"/>
        <charset val="1"/>
      </rPr>
      <t xml:space="preserve">. U cijenu uključiti odvoz zemlje na deponiju gradilišta  i fino planiranje dna iskopa te </t>
    </r>
    <r>
      <rPr>
        <u/>
        <sz val="10"/>
        <rFont val="Arial"/>
        <family val="2"/>
        <charset val="1"/>
      </rPr>
      <t>ispumpavanje podzemne vode u građevnoj jami sve do završetka betoniranja.</t>
    </r>
    <r>
      <rPr>
        <sz val="10"/>
        <rFont val="Arial"/>
        <family val="2"/>
        <charset val="1"/>
      </rPr>
      <t xml:space="preserve"> Obračunato po m3 stvarno izvršenog iskopa.
</t>
    </r>
    <r>
      <rPr>
        <sz val="10"/>
        <color indexed="8"/>
        <rFont val="Arial"/>
        <family val="2"/>
        <charset val="238"/>
      </rPr>
      <t>Napomena: nakon iskopa temeljnih jama, a prije betoniranja temelja obavezno pozvati geomehaničara. Rezultate pregleda geomehaničar upisuje u građevinski dnevnik.</t>
    </r>
  </si>
  <si>
    <t>1.01.004.</t>
  </si>
  <si>
    <r>
      <t>3. FAZA ISKOPA
Strojni iskop temeljne trake TG prosječne širine 80 cm sa bočnim kosim stranicama pod kutem od 45 stupnjeva, dubine do 0,50 metara u terenu III ktg</t>
    </r>
    <r>
      <rPr>
        <sz val="10"/>
        <rFont val="Arial"/>
        <family val="2"/>
        <charset val="1"/>
      </rPr>
      <t xml:space="preserve">. U cijenu uključiti odvoz zemlje na deponiju gradilišta  i fino planiranje dna iskopa te </t>
    </r>
    <r>
      <rPr>
        <u/>
        <sz val="10"/>
        <rFont val="Arial"/>
        <family val="2"/>
        <charset val="1"/>
      </rPr>
      <t>ispumpavanje podzemne vode u građevnoj jami sve do završetka betoniranja.</t>
    </r>
    <r>
      <rPr>
        <sz val="10"/>
        <rFont val="Arial"/>
        <family val="2"/>
        <charset val="1"/>
      </rPr>
      <t xml:space="preserve"> Obračunato po m3 stvarno izvršenog iskopa.</t>
    </r>
  </si>
  <si>
    <t>1.01.005.</t>
  </si>
  <si>
    <r>
      <t>Planiranje i valjanje posteljice</t>
    </r>
    <r>
      <rPr>
        <sz val="10"/>
        <rFont val="Arial"/>
        <family val="2"/>
        <charset val="1"/>
      </rPr>
      <t xml:space="preserve"> </t>
    </r>
    <r>
      <rPr>
        <b/>
        <sz val="10"/>
        <rFont val="Arial"/>
        <family val="2"/>
        <charset val="1"/>
      </rPr>
      <t>nakon iskopa.</t>
    </r>
    <r>
      <rPr>
        <sz val="10"/>
        <rFont val="Arial"/>
        <family val="2"/>
        <charset val="1"/>
      </rPr>
      <t xml:space="preserve"> Radove izvesti u svemu prema o.t.u. Za radove na cestama planiranje izvesti odgovarajučom mehanizacijom prema padovima iz projekta. Nakon planiranja materijal posteljice sabiti do zbijenosti me=20 mn/m2 mjereno kružnom pločom fi 30 cm.  Obračun po m2 uređene i sabite posteljice.            </t>
    </r>
  </si>
  <si>
    <r>
      <t>m</t>
    </r>
    <r>
      <rPr>
        <vertAlign val="superscript"/>
        <sz val="11"/>
        <rFont val="Times New Roman"/>
        <family val="1"/>
        <charset val="238"/>
      </rPr>
      <t>2</t>
    </r>
  </si>
  <si>
    <t>1.01.006.</t>
  </si>
  <si>
    <t>1.01.007.</t>
  </si>
  <si>
    <r>
      <t xml:space="preserve">Izrada TAMPONA ŠLJUNKOM prosječne debljine 125 cm
</t>
    </r>
    <r>
      <rPr>
        <sz val="12"/>
        <color theme="1"/>
        <rFont val="Calibri"/>
        <family val="2"/>
        <charset val="238"/>
        <scheme val="minor"/>
      </rPr>
      <t>Stavka  obuhvača nasipavanje, razastiranje, eventualno potrebno vlaženje ili sušenje, te grubo planiranje materijala  prema dimenzijama danim u projektu. Svaki sloj nasipanog materijala razastire se vodoravno. Razasuti materijal se komprimira odgovarajučim strojevima dok se ne postigne ms=60 mn/m2 na površinama mjereno kružnom pločom fi 30 cm. Obračun po m3 ugrađenog materijala u sabijenom stanju.</t>
    </r>
  </si>
  <si>
    <t>1.01.008.</t>
  </si>
  <si>
    <r>
      <t>Odvoz kamionom materijala preostalog od iskopa,</t>
    </r>
    <r>
      <rPr>
        <sz val="12"/>
        <color theme="1"/>
        <rFont val="Calibri"/>
        <family val="2"/>
        <charset val="238"/>
        <scheme val="minor"/>
      </rPr>
      <t xml:space="preserve"> na deponiju udaljenosti do 10 km, sa strojnim utovarom i istovarom u transportno vozilo. </t>
    </r>
    <r>
      <rPr>
        <sz val="10"/>
        <color indexed="8"/>
        <rFont val="Arial"/>
        <family val="2"/>
        <charset val="238"/>
      </rPr>
      <t>Plačanje svih pristojbi uključiti u jediničnu cijenu.</t>
    </r>
    <r>
      <rPr>
        <sz val="12"/>
        <color theme="1"/>
        <rFont val="Calibri"/>
        <family val="2"/>
        <charset val="238"/>
        <scheme val="minor"/>
      </rPr>
      <t xml:space="preserve"> Količina data u rastresitom stanju  (k=1,25).</t>
    </r>
  </si>
  <si>
    <t>UKUPNO:</t>
  </si>
  <si>
    <t>1.02.</t>
  </si>
  <si>
    <t>BETONSKI  I  ARMIRANO BETONSKI RADOVI</t>
  </si>
  <si>
    <t>1.02.001.</t>
  </si>
  <si>
    <r>
      <t xml:space="preserve">Dobava betona i betoniranje podložnog betona temeljnih stopa i temeljnih greda. </t>
    </r>
    <r>
      <rPr>
        <sz val="12"/>
        <color theme="1"/>
        <rFont val="Calibri"/>
        <family val="2"/>
        <charset val="238"/>
        <scheme val="minor"/>
      </rPr>
      <t xml:space="preserve">Podložni beton prosječne debljine 10 cm, </t>
    </r>
    <r>
      <rPr>
        <b/>
        <sz val="10"/>
        <rFont val="Arial"/>
        <family val="2"/>
        <charset val="238"/>
      </rPr>
      <t>betonom C 20/25 uz nabijanje.</t>
    </r>
    <r>
      <rPr>
        <sz val="12"/>
        <color theme="1"/>
        <rFont val="Calibri"/>
        <family val="2"/>
        <charset val="238"/>
        <scheme val="minor"/>
      </rPr>
      <t xml:space="preserve"> </t>
    </r>
    <r>
      <rPr>
        <sz val="10"/>
        <color indexed="8"/>
        <rFont val="Arial"/>
        <family val="2"/>
        <charset val="238"/>
      </rPr>
      <t>Obračun po m3 ugrađenog betona.</t>
    </r>
  </si>
  <si>
    <t>1.02.002.</t>
  </si>
  <si>
    <t>1.02.003.</t>
  </si>
  <si>
    <r>
      <t>m</t>
    </r>
    <r>
      <rPr>
        <vertAlign val="superscript"/>
        <sz val="11"/>
        <rFont val="Times New Roman"/>
        <family val="1"/>
        <charset val="238"/>
      </rPr>
      <t>3</t>
    </r>
  </si>
  <si>
    <t>1.02.004.</t>
  </si>
  <si>
    <t>1.02.005.</t>
  </si>
  <si>
    <t>1.02.006.</t>
  </si>
  <si>
    <t>1.02.007.</t>
  </si>
  <si>
    <t>DOPLATA ZA BRZOVEZNI BETON podne ab ploče prizemlja debljine 20 cm</t>
  </si>
  <si>
    <t>1.02.008.</t>
  </si>
  <si>
    <r>
      <t>Dobava, siječenje, savijanje i polaganje rebraste armature</t>
    </r>
    <r>
      <rPr>
        <sz val="10"/>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temeljne grede,temeljne stope...</t>
    </r>
  </si>
  <si>
    <t>Kg</t>
  </si>
  <si>
    <t>1.02.009.</t>
  </si>
  <si>
    <r>
      <t>Dobava, siječenje, savijanje i polaganje mrežaste armature</t>
    </r>
    <r>
      <rPr>
        <sz val="10"/>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podna ab ploča ....</t>
    </r>
  </si>
  <si>
    <t>1.03.</t>
  </si>
  <si>
    <t>TESARSKI RADOVI</t>
  </si>
  <si>
    <t>1.03.001.</t>
  </si>
  <si>
    <r>
      <t xml:space="preserve">Izrada, dobava i montaža KLASIČNE RUBNE OPLATE podložnog betona temeljnih greda, stopa, rubna oplata podne ab ploče. </t>
    </r>
    <r>
      <rPr>
        <sz val="10"/>
        <rFont val="Arial"/>
        <family val="2"/>
        <charset val="1"/>
      </rPr>
      <t xml:space="preserve">U cijenu uključiti sav potreban materijal sa podupiranjem. </t>
    </r>
  </si>
  <si>
    <t>1.03.002.</t>
  </si>
  <si>
    <r>
      <t xml:space="preserve">Izrada, dobava i montaža KLASIČNEdvostrane oplate armirano betonskih TEMELJNIH AB GREDA. </t>
    </r>
    <r>
      <rPr>
        <sz val="10"/>
        <rFont val="Arial"/>
        <family val="2"/>
        <charset val="1"/>
      </rPr>
      <t xml:space="preserve"> U cijenu uključiti sav potreban materijal sa podupiranjem. </t>
    </r>
  </si>
  <si>
    <t>1.03.003.</t>
  </si>
  <si>
    <r>
      <t xml:space="preserve">Izrada, dobava i montaža KLASIČNE oplate armirano betonskih TEMELJNIH AB STOPA. </t>
    </r>
    <r>
      <rPr>
        <sz val="10"/>
        <rFont val="Arial"/>
        <family val="2"/>
        <charset val="1"/>
      </rPr>
      <t xml:space="preserve"> U cijenu uključiti sav potreban materijal sa podupiranjem. </t>
    </r>
  </si>
  <si>
    <t>1.04.</t>
  </si>
  <si>
    <t>IZOLATERSKI RADOVI</t>
  </si>
  <si>
    <t>X</t>
  </si>
  <si>
    <t>1.04.001.</t>
  </si>
  <si>
    <r>
      <t xml:space="preserve">Dobava i izrada HORIZONTALNE HIDROIZOLACIJE na donjoj betonskoj podlozi sanitarija i garderobe.
Hidroizolaciju izvesti </t>
    </r>
    <r>
      <rPr>
        <b/>
        <u/>
        <sz val="10"/>
        <rFont val="Arial"/>
        <family val="2"/>
        <charset val="1"/>
      </rPr>
      <t>sajednim slojem</t>
    </r>
    <r>
      <rPr>
        <b/>
        <sz val="10"/>
        <rFont val="Arial"/>
        <family val="2"/>
        <charset val="1"/>
      </rPr>
      <t xml:space="preserve"> varene bitumenske ljepenke debljine 4 mm i jednim hladnim premazom resitolom.</t>
    </r>
    <r>
      <rPr>
        <sz val="10"/>
        <rFont val="Arial"/>
        <family val="2"/>
        <charset val="1"/>
      </rPr>
      <t xml:space="preserve"> Izolacione trake međusobno variti sa preklopom min. 10 cm. Površina u m2 postavljene ljepenke.</t>
    </r>
  </si>
  <si>
    <t>1.04.002.</t>
  </si>
  <si>
    <r>
      <t xml:space="preserve">Dobava i postavljanje </t>
    </r>
    <r>
      <rPr>
        <b/>
        <sz val="10"/>
        <rFont val="Arial"/>
        <family val="2"/>
        <charset val="1"/>
      </rPr>
      <t>toplinske izolacije podova sanitarija i garderobe iz XPS  ekstrudiranog polistirena (stirodur) debljine 8 cm</t>
    </r>
    <r>
      <rPr>
        <sz val="10"/>
        <rFont val="Arial"/>
        <family val="2"/>
        <charset val="1"/>
      </rPr>
      <t xml:space="preserve"> u jednom sloju. Spoj ploča na pero i utor. Polagati na horizontalnu hidroizolaciju poda. Obračun po m2 položenog stirodura.</t>
    </r>
  </si>
  <si>
    <t>1.04.003.</t>
  </si>
  <si>
    <t>1.05.</t>
  </si>
  <si>
    <t>MONTAŽERSKI RADOVI</t>
  </si>
  <si>
    <t>1.05.001.</t>
  </si>
  <si>
    <t>1.05.002.</t>
  </si>
  <si>
    <r>
      <t>Izrada pregradnih zidova od vodootpornih gipskartonskih ploča GKF (zelene) debljine 12,5 mm.</t>
    </r>
    <r>
      <rPr>
        <sz val="10"/>
        <rFont val="Arial"/>
        <family val="2"/>
        <charset val="1"/>
      </rPr>
      <t xml:space="preserve"> </t>
    </r>
    <r>
      <rPr>
        <sz val="10"/>
        <color indexed="8"/>
        <rFont val="Arial"/>
        <family val="2"/>
        <charset val="238"/>
      </rPr>
      <t xml:space="preserve">Zid se sastoji od metalne potkonstrukcije izrađene iz CW 100 čel.pocinčanog profila (međurazmak 62,50 mm), ispune (kamena vuna) i gipskartonskih ploča </t>
    </r>
    <r>
      <rPr>
        <b/>
        <u/>
        <sz val="10"/>
        <color indexed="8"/>
        <rFont val="Arial"/>
        <family val="2"/>
        <charset val="238"/>
      </rPr>
      <t>ukupne debljine 15 cm</t>
    </r>
    <r>
      <rPr>
        <b/>
        <sz val="10"/>
        <color indexed="8"/>
        <rFont val="Arial"/>
        <family val="2"/>
        <charset val="238"/>
      </rPr>
      <t>, zid visine 3,00 m.</t>
    </r>
    <r>
      <rPr>
        <sz val="10"/>
        <color indexed="8"/>
        <rFont val="Arial"/>
        <family val="2"/>
        <charset val="238"/>
      </rPr>
      <t xml:space="preserve"> </t>
    </r>
    <r>
      <rPr>
        <b/>
        <sz val="10"/>
        <color indexed="8"/>
        <rFont val="Arial"/>
        <family val="2"/>
        <charset val="238"/>
      </rPr>
      <t>Sa svake strane postavljaju se dva sloja ploča.</t>
    </r>
    <r>
      <rPr>
        <sz val="12"/>
        <color theme="1"/>
        <rFont val="Calibri"/>
        <family val="2"/>
        <charset val="238"/>
        <scheme val="minor"/>
      </rPr>
      <t xml:space="preserve"> Zid izvesti u svemu prema tehničkim uputstvima proizvođača. </t>
    </r>
    <r>
      <rPr>
        <sz val="10"/>
        <rFont val="Arial"/>
        <family val="2"/>
        <charset val="1"/>
      </rPr>
      <t xml:space="preserve">U cijenu uključiti sav potreban materijal, skelu, obradu spojeva između ploča, metalnu potkonstrukciju, izolaciju između ploča. </t>
    </r>
    <r>
      <rPr>
        <sz val="10"/>
        <color indexed="8"/>
        <rFont val="Arial"/>
        <family val="2"/>
        <charset val="238"/>
      </rPr>
      <t xml:space="preserve">Kod obračuna otvori do 3 m2 se ne odbijaju, a obrada špaleta naknadno se ne obračunava. </t>
    </r>
    <r>
      <rPr>
        <sz val="10"/>
        <rFont val="Arial"/>
        <family val="2"/>
        <charset val="1"/>
      </rPr>
      <t>Obračun po m2 kompletno postavljenog zida (spremno za premaz disperzionom bojom i za OKP).</t>
    </r>
  </si>
  <si>
    <t>1.05.003.</t>
  </si>
  <si>
    <r>
      <t>Izrada pregradnih zidova od gipskartonskih ploča (obične) GKB debljine 12,5 mm.</t>
    </r>
    <r>
      <rPr>
        <sz val="10"/>
        <rFont val="Arial"/>
        <family val="2"/>
        <charset val="1"/>
      </rPr>
      <t xml:space="preserve"> Zid se sastoji od metalne potkonstrukcije izrađene iz CW 100 čel.pocinčanog profila (međurazmak 62,50 mm), ispune (kamena vuna) i gipskartonskih ploča, </t>
    </r>
    <r>
      <rPr>
        <b/>
        <sz val="10"/>
        <rFont val="Arial"/>
        <family val="2"/>
        <charset val="1"/>
      </rPr>
      <t>zid ukupne debljine 15 cm, zid visine 3,00 m.</t>
    </r>
    <r>
      <rPr>
        <sz val="10"/>
        <rFont val="Arial"/>
        <family val="2"/>
        <charset val="1"/>
      </rPr>
      <t xml:space="preserve"> </t>
    </r>
    <r>
      <rPr>
        <b/>
        <sz val="10"/>
        <rFont val="Arial"/>
        <family val="2"/>
        <charset val="1"/>
      </rPr>
      <t xml:space="preserve">Sa svake strane postavljaju se dva sloja ploča. </t>
    </r>
    <r>
      <rPr>
        <sz val="12"/>
        <color theme="1"/>
        <rFont val="Calibri"/>
        <family val="2"/>
        <charset val="238"/>
        <scheme val="minor"/>
      </rPr>
      <t xml:space="preserve">Zid izvesti u svemu prema tehničkim uputstvima proizvođača. </t>
    </r>
    <r>
      <rPr>
        <sz val="10"/>
        <rFont val="Arial"/>
        <family val="2"/>
        <charset val="1"/>
      </rPr>
      <t xml:space="preserve">U cijenu uključiti sav potreban materijal, skelu, obradu spojeva između ploča, metalnu potkonstrukciju, izolaciju između ploča. </t>
    </r>
    <r>
      <rPr>
        <sz val="10"/>
        <color indexed="8"/>
        <rFont val="Arial"/>
        <family val="2"/>
        <charset val="238"/>
      </rPr>
      <t xml:space="preserve">Kod obračuna otvori do 3 m2 se ne odbijaju, a obrada špaleta naknadno se ne obračunava. </t>
    </r>
    <r>
      <rPr>
        <sz val="10"/>
        <rFont val="Arial"/>
        <family val="2"/>
        <charset val="1"/>
      </rPr>
      <t>Obračun po m2 kompletno postavljenog zida (spremno za premaz disperzionom bojom i za OKP).</t>
    </r>
  </si>
  <si>
    <t>1.05.004.</t>
  </si>
  <si>
    <r>
      <t>Oblaganje geberita s vodootpornim (zelenim) gipskartonskim pločama.</t>
    </r>
    <r>
      <rPr>
        <sz val="10"/>
        <rFont val="Arial"/>
        <family val="2"/>
        <charset val="1"/>
      </rPr>
      <t xml:space="preserve"> Obloga se sastoji od </t>
    </r>
    <r>
      <rPr>
        <b/>
        <u/>
        <sz val="10"/>
        <rFont val="Arial"/>
        <family val="2"/>
        <charset val="1"/>
      </rPr>
      <t>vodootpornih gipskartonskih ploča, debljine 12,5 mm u dva sloja.</t>
    </r>
    <r>
      <rPr>
        <sz val="10"/>
        <color indexed="8"/>
        <rFont val="Arial"/>
        <family val="2"/>
        <charset val="1"/>
      </rPr>
      <t xml:space="preserve"> U cijenu uključiti sav potreban materijal, obradu spojeva između ploča (spremno za okp). Obračun po m2 gotove obloge.</t>
    </r>
  </si>
  <si>
    <t>1.05.005.</t>
  </si>
  <si>
    <r>
      <t>Oblaganje fasadnih izolacionih panela, oblažemo s unutarnje strane   GIPSKARTONSKIM PLOČAMA (obične) GKB.</t>
    </r>
    <r>
      <rPr>
        <sz val="10"/>
        <color indexed="8"/>
        <rFont val="Arial"/>
        <family val="2"/>
        <charset val="238"/>
      </rPr>
      <t xml:space="preserve"> </t>
    </r>
    <r>
      <rPr>
        <b/>
        <sz val="10"/>
        <color indexed="8"/>
        <rFont val="Arial"/>
        <family val="2"/>
        <charset val="238"/>
      </rPr>
      <t>Obloga se sastoji od gipskartonskih ploča, debljine 12,5 mm u dva sloja na</t>
    </r>
    <r>
      <rPr>
        <sz val="10"/>
        <color indexed="8"/>
        <rFont val="Arial"/>
        <family val="2"/>
        <charset val="238"/>
      </rPr>
      <t xml:space="preserve">  </t>
    </r>
    <r>
      <rPr>
        <b/>
        <sz val="10"/>
        <color indexed="8"/>
        <rFont val="Arial"/>
        <family val="2"/>
        <charset val="238"/>
      </rPr>
      <t>metalnu potkonstrukciju od pocinčanog čeličnog lima CW 100, tervola debljine 10 cm i pe folije.</t>
    </r>
    <r>
      <rPr>
        <sz val="10"/>
        <color indexed="8"/>
        <rFont val="Arial"/>
        <family val="2"/>
        <charset val="238"/>
      </rPr>
      <t xml:space="preserve"> U cijenu uključiti sav potreban materijal, postavu gumenog podloška za sprečavanje prenošenja vibracija, skelu, obradu spojeva između ploča te obradu špaleta oko otvora (spremno za bojanje), metalnu potkonstrukciju i skelu. Kod obračuna otvori do 3 m2 se ne odbijaju, a obrada špaleta naknadno se ne obračunava. Obračun po m2 gotove obloge.</t>
    </r>
  </si>
  <si>
    <t>1.05.006.</t>
  </si>
  <si>
    <r>
      <t>Oblaganje fasadnih izolacionih panela, panele oblažemo s unutarnje strane  VODOOTPORNIM GIPSKARTONSKIM PLOČAMA.</t>
    </r>
    <r>
      <rPr>
        <sz val="10"/>
        <color indexed="8"/>
        <rFont val="Arial"/>
        <family val="2"/>
        <charset val="238"/>
      </rPr>
      <t xml:space="preserve"> </t>
    </r>
    <r>
      <rPr>
        <b/>
        <sz val="10"/>
        <color indexed="8"/>
        <rFont val="Arial"/>
        <family val="2"/>
        <charset val="238"/>
      </rPr>
      <t>Obloga se sastoji od gipskartonskih ploča  (vodootporne) GKB debljine 12,5 mm, ploče polagati u dva sloja na</t>
    </r>
    <r>
      <rPr>
        <sz val="10"/>
        <color indexed="8"/>
        <rFont val="Arial"/>
        <family val="2"/>
        <charset val="238"/>
      </rPr>
      <t xml:space="preserve">  </t>
    </r>
    <r>
      <rPr>
        <b/>
        <sz val="10"/>
        <color indexed="8"/>
        <rFont val="Arial"/>
        <family val="2"/>
        <charset val="238"/>
      </rPr>
      <t>metalnu potkonstrukciju od pocinčanog čeličnog lima CW 100, tervola debljine 10 cm i pe folije.</t>
    </r>
    <r>
      <rPr>
        <sz val="10"/>
        <color indexed="8"/>
        <rFont val="Arial"/>
        <family val="2"/>
        <charset val="238"/>
      </rPr>
      <t xml:space="preserve"> U cijenu uključiti sav potreban materijal, postavu gumenog podloška za sprečavanje prenošenja vibracija, skelu, obradu spojeva između ploča te obradu špaleta oko otvora (spremno za bojanje), metalnu potkonstrukciju, tervol i pe foliju. Kod obračuna otvori do 3 m2 se ne odbijaju, a obrada špaleta se ne obračunava, dok kod većih otvora odbija se samo površina veća od 3 m2, a obrada špaleta obračunava se u zasebnoj stavci. Obračun po m2 gotove obloge. </t>
    </r>
  </si>
  <si>
    <t>REKAPITULACIJA GRAĐEVINSKI RADOVI</t>
  </si>
  <si>
    <t>kuna</t>
  </si>
  <si>
    <t>BETONSKI I AB RADOVI</t>
  </si>
  <si>
    <t>2.00</t>
  </si>
  <si>
    <t>OBRTNIČKI RADOVI</t>
  </si>
  <si>
    <t>2.01.</t>
  </si>
  <si>
    <t>BRAVARSKI RADOVI</t>
  </si>
  <si>
    <t>2.01.001.</t>
  </si>
  <si>
    <r>
      <t xml:space="preserve">Dobava i ugradnja ČELIČNE VRUĆE POCINČANE KONSTRUKCIJE  </t>
    </r>
    <r>
      <rPr>
        <b/>
        <sz val="10"/>
        <rFont val="Arial"/>
        <family val="2"/>
        <charset val="238"/>
      </rPr>
      <t xml:space="preserve">S 235 JR, Fe 360 
- STUPOVI HEA 200, KROVNI REŠETKASTI NOSAČI,             VJETROVNI SPREGOVI, ZATEGE, PODROŽNICE 140/80/4, OKVIRI ZA UGRADNJU VRATA I PROZORA
</t>
    </r>
    <r>
      <rPr>
        <sz val="10"/>
        <rFont val="Arial"/>
        <family val="2"/>
        <charset val="1"/>
      </rPr>
      <t>U cijenu uključiti: 
- pocinčavanje s probnom montažom
- izrada radioničke dokumentacije čelika
- svi potrebni ukrutni limovi, limovi za priključke
-sva spojna sredstva
Obračun po kg ugrađene konstrukcije.</t>
    </r>
  </si>
  <si>
    <t>2.01.002.</t>
  </si>
  <si>
    <r>
      <t>Izrada, dobava i montaža zaštitnih rubnih profila od prokroma, dimenzija 100/100/10 mm na rubove podne ab ploče (ulaz).</t>
    </r>
    <r>
      <rPr>
        <sz val="10"/>
        <rFont val="Arial"/>
        <family val="2"/>
        <charset val="1"/>
      </rPr>
      <t xml:space="preserve"> Profili se postavljaju na rubove ab ploča prije samog betoniranja. U cijenu uključiti sav potreban materijal s ankerima i pričvrščenjem. Obračun po m postavljenog profila.</t>
    </r>
  </si>
  <si>
    <t>m</t>
  </si>
  <si>
    <t>2.02.</t>
  </si>
  <si>
    <t>LIMARSKI RADOVI</t>
  </si>
  <si>
    <t>2.02.001.</t>
  </si>
  <si>
    <r>
      <t>Dobava i POKRIVANJE SLJEMENA krova pokrivenog izolacionim panelima. Opšav se radi iz dva dijela unutarnji i vanjski opšav, izrađen iz čeličnog pocinčanog plastificiranog  lima, RŠ=60 cm unutarnji i RŠ=100 CM vanjski, boje kao pokrov, debljina lima 0.6 mm.</t>
    </r>
    <r>
      <rPr>
        <sz val="12"/>
        <color theme="1"/>
        <rFont val="Calibri"/>
        <family val="2"/>
        <charset val="238"/>
        <scheme val="minor"/>
      </rPr>
      <t xml:space="preserve"> </t>
    </r>
    <r>
      <rPr>
        <b/>
        <sz val="10"/>
        <color indexed="8"/>
        <rFont val="Arial"/>
        <family val="2"/>
        <charset val="238"/>
      </rPr>
      <t xml:space="preserve">Opšav prilagoditi profilaciji lima pokrova. </t>
    </r>
    <r>
      <rPr>
        <sz val="12"/>
        <color theme="1"/>
        <rFont val="Calibri"/>
        <family val="2"/>
        <charset val="238"/>
        <scheme val="minor"/>
      </rPr>
      <t>U cijenu uključiti sav potreban materijal sa pričvrščenjem, spajanjem sljemenjaka poliuretanskom brtvom, te skelu. Obračun po m postavljenog limenog opšava.</t>
    </r>
  </si>
  <si>
    <t>2.02.002.</t>
  </si>
  <si>
    <r>
      <t>Dobava i montaža VISEČEG KROVNOG ŽLJEBA, dvostrešnog krova pokrivenog izolacionim panelima. Žljeb pravokutnog presjeka iz čeličnog pocinčanog plastificiranog lima debljine 0,6 mm i RŠ=60 cm, u cijenu uključiti i potrebnu okapnicu.</t>
    </r>
    <r>
      <rPr>
        <sz val="10"/>
        <color indexed="8"/>
        <rFont val="Arial"/>
        <family val="2"/>
        <charset val="238"/>
      </rPr>
      <t xml:space="preserve"> U cijenu uključiti sav potreban materijal sa pričvrščenjem i nosačima žljeba te potrebnom skelom. Obračun po m postavljenog žljeba.Visina strehe 6,00 m od kote uređenog terena.</t>
    </r>
  </si>
  <si>
    <t>2.02.003.</t>
  </si>
  <si>
    <r>
      <t>Dobava i montaža krovnih vertikalnih odvodnih pravokutnih cijevi (krovne vertikale) iz čeličnog pocinčanog plastificiranog lima debljine 0,6 mm, RŠ=40 cm.</t>
    </r>
    <r>
      <rPr>
        <sz val="12"/>
        <color theme="1"/>
        <rFont val="Calibri"/>
        <family val="2"/>
        <charset val="238"/>
        <scheme val="minor"/>
      </rPr>
      <t xml:space="preserve"> Krovna vertikala se izvodi iz horizontalnog žljeba i spaja se na SML cijev okruglog promjera 20 cm. U cijenu uključiti sav potreban materijal sa pričvrščenjem i skelom, boja po izboru projektanta te priključkom na čeličnu cijev (čelična cijev u troškovniku hidroinstalacija). Obračun po m gotove krovne vertikale.</t>
    </r>
  </si>
  <si>
    <t>2.02.004.</t>
  </si>
  <si>
    <r>
      <t xml:space="preserve">Izrada, dobava i montaža snjegobrana iz čeličnog pocinčanog plastificiranog lima debljine 0,6 mm i RŠ= 40 cm, u tonu po izboru projektanta. </t>
    </r>
    <r>
      <rPr>
        <sz val="12"/>
        <color theme="1"/>
        <rFont val="Calibri"/>
        <family val="2"/>
        <charset val="238"/>
        <scheme val="minor"/>
      </rPr>
      <t>U cijenu uključiti sav potreban materijal sa pričvrščenjem prokrom vijcima za pokrov krova čel.poc.pl.profiliranim limom. Obračun po m postavljenog opšava.</t>
    </r>
  </si>
  <si>
    <t>2.02.005.</t>
  </si>
  <si>
    <r>
      <t>Dobava i montaža limenog opšava zabatne strehe dvostrešnog  krova. Opšav iz čeličnog pocinčanog plastificiranog lima debljine lima 0,6 mm i RŠ=20 cm.</t>
    </r>
    <r>
      <rPr>
        <sz val="10"/>
        <color indexed="8"/>
        <rFont val="Arial"/>
        <family val="2"/>
        <charset val="238"/>
      </rPr>
      <t xml:space="preserve"> U cijenu uključiti sve komplet s potrebnom čeličnom potkonstrukcijom opšava, pričvrščenjem opšava te kitanjem. Obračun po m gotovog postavljenog opšava.</t>
    </r>
  </si>
  <si>
    <t>2.02.006.</t>
  </si>
  <si>
    <r>
      <t>Dobava i montaža limenog opšava na spoju fasadnog izolacionog panela s temeljnom gredom. Opšav iz čeličnog pocinčanog plastificiranog lima debljine lima 0,6 mm i RŠ=20 cm s okapnicom.</t>
    </r>
    <r>
      <rPr>
        <sz val="10"/>
        <color indexed="8"/>
        <rFont val="Arial"/>
        <family val="2"/>
        <charset val="238"/>
      </rPr>
      <t xml:space="preserve"> U cijenu uključiti sve komplet s potrebnom čeličnom potkonstrukcijom opšava, pričvrščenjem opšava te kitanjem i trajnoelastični kit. Obračun po m gotovog postavljenog opšava.</t>
    </r>
  </si>
  <si>
    <t>2.03.</t>
  </si>
  <si>
    <t>IZOLACIONI PANELI</t>
  </si>
  <si>
    <t>2.03.001.</t>
  </si>
  <si>
    <t>2.03.002.</t>
  </si>
  <si>
    <t xml:space="preserve"> Modul s obje stane zaštičen sa PVC folijom, koja se u montaži odstranjuje. U cijenu uključen sav spojni, brtveni i pričvrsni materijal, vijke s podloškom i brtvom (skriveni vijci), vanjski kutnik panela, temeljna okapnica panela, nosač završetka panela, obrub okapnice temelja, nosač obruba okapnice, sidreni vijci i brtvene trake.</t>
  </si>
  <si>
    <t>U fasadnim panelima izvesti otvore za sve prozore i vrata, sa završnom obradom panela – nosači obruba gornje i krajnije okapnice te donjom okapnicom, završni prozorski i vratni obrubi, kitanje nakon ugradnje shema kitom za brtvljenje i lijepljenje – sve uključeno u cijenu stavke. Spoj zidnog panela sa temeljnom ab gredom zapuniti toplinskom izolacijom što je uključeno u cijenu stavke. Kod obračuna otvori u zidovima se ne odbijaju, a obrada špaleta naknadno se ne obračunava. Obračun po m2 postavljenog panela.</t>
  </si>
  <si>
    <r>
      <t xml:space="preserve">PROTUPOŽARNI RAVNI FASADNI PANEL vatrootpornosti 90 minuta – POSTAVLJATI HORIZONTALNO. 
</t>
    </r>
    <r>
      <rPr>
        <sz val="10"/>
        <color indexed="8"/>
        <rFont val="Arial"/>
        <family val="2"/>
        <charset val="238"/>
      </rPr>
      <t xml:space="preserve">Dobava i montaža zidno-fasadnog sustava PANELOM- sastavljen od vanjskog lima debljine 0,5 mm, poliesterska boja debljine 25 my, lim kvalitete S250, pocinčan 275 g/m2 po normi EN1042 I EN 10147-2000. 
</t>
    </r>
    <r>
      <rPr>
        <b/>
        <sz val="10"/>
        <color indexed="8"/>
        <rFont val="Arial"/>
        <family val="2"/>
        <charset val="238"/>
      </rPr>
      <t>Izolacijska jezgra je TERVOL,</t>
    </r>
    <r>
      <rPr>
        <sz val="10"/>
        <color indexed="8"/>
        <rFont val="Arial"/>
        <family val="2"/>
        <charset val="238"/>
      </rPr>
      <t xml:space="preserve"> </t>
    </r>
    <r>
      <rPr>
        <b/>
        <sz val="10"/>
        <color indexed="8"/>
        <rFont val="Arial"/>
        <family val="2"/>
        <charset val="238"/>
      </rPr>
      <t>debljine 120 mm (na najtanjem dijelu)</t>
    </r>
    <r>
      <rPr>
        <sz val="10"/>
        <color indexed="8"/>
        <rFont val="Arial"/>
        <family val="2"/>
        <charset val="238"/>
      </rPr>
      <t xml:space="preserve">. </t>
    </r>
    <r>
      <rPr>
        <b/>
        <sz val="10"/>
        <color indexed="8"/>
        <rFont val="Arial"/>
        <family val="2"/>
        <charset val="238"/>
      </rPr>
      <t>Panel s vanjske strane mikrolinirani.</t>
    </r>
    <r>
      <rPr>
        <sz val="10"/>
        <color indexed="8"/>
        <rFont val="Arial"/>
        <family val="2"/>
        <charset val="238"/>
      </rPr>
      <t xml:space="preserve"> </t>
    </r>
    <r>
      <rPr>
        <b/>
        <sz val="10"/>
        <color indexed="8"/>
        <rFont val="Arial"/>
        <family val="2"/>
        <charset val="238"/>
      </rPr>
      <t>Ral boja lima panela po izboru projektanta.</t>
    </r>
    <r>
      <rPr>
        <sz val="10"/>
        <color indexed="8"/>
        <rFont val="Arial"/>
        <family val="2"/>
        <charset val="238"/>
      </rPr>
      <t xml:space="preserve"> Paneli se međusobno spajaju na pero i utor i moraju dobro brtviti. Sve spojeve zakitati  trajnoelastičnim kitom. 
U cijenu uključiti sav potreban materijal,  skelu, kitanje svih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stane proizvođača. 
</t>
    </r>
  </si>
  <si>
    <t>U fasadnim panelima izvesti otvore za sve prozore i vrata, sa završnom obradom panela – nosači obruba gornje i krajnije okapnice te donjom okapnicom, završni prozorski i vratni obrubi, kitanje nakon ugradnje shema kitom za brtvljenje i lijepljenje – sve uključeno u cijenu stavke. Spoj zidnog panela sa temeljnom ab gredom zapuniti toplinskom izolacijom što je uključeno u cijenu stavke. Kod obračuna otvori u zidovima se ne odbijaju, a obrada špaleta naknadno se ne obračunava. Obračun po m2 postavljenog panela. Priložiti dokumentaciju o vatrootpornosti.</t>
  </si>
  <si>
    <t>2.04.</t>
  </si>
  <si>
    <t>KERAMIČARSKI RADOVI</t>
  </si>
  <si>
    <t>2.04.001.</t>
  </si>
  <si>
    <r>
      <t>Dobava i oblaganje zidova POLIRANIM keramičkim pločicama greis prve klase SANITARIJE.</t>
    </r>
    <r>
      <rPr>
        <sz val="10"/>
        <rFont val="Arial"/>
        <family val="2"/>
        <charset val="1"/>
      </rPr>
      <t xml:space="preserve"> Pločice u tonu po izboru projektanta, veličine 300x300x8,6 mm. Pločice ljepiti brzoveznim ljepilom na zid i fugirati. U cijenu uključiti silikoniziranje svih spojeva (zid-stolarija, zid-pod) trajnoelastičnim kitom u tonu po izboru projektanta, (pvc zaobljene trake u zasebnoj stavci), sav potreban materijal, masu za izravnanje zida (ako je potrebno) i skelu.</t>
    </r>
  </si>
  <si>
    <t>2.04.002.</t>
  </si>
  <si>
    <r>
      <t>Dobava i oblaganje zidova NEPOLIRANIM keramičkim pločicama greis prve klase.</t>
    </r>
    <r>
      <rPr>
        <sz val="10"/>
        <rFont val="Arial"/>
        <family val="2"/>
        <charset val="1"/>
      </rPr>
      <t xml:space="preserve"> Pločice u tonu po izboru projektanta, veličine 300x300x8,6 mm. Pločice ljepiti brzoveznim ljepilom na zid i fugirati. U cijenu uključiti silikoniziranje svih spojeva (zid-stolarija, zid-pod) trajnoelastičnim kitom u tonu po izboru projektanta, (al.rubni profil u zasebnoj stavci), sav potreban materijal i skelu.</t>
    </r>
  </si>
  <si>
    <t>2.04.003.</t>
  </si>
  <si>
    <r>
      <t>Dobava i popločenje podova unutarnjih prostorija NEPOLIRANIM keramičkim pločicama greis</t>
    </r>
    <r>
      <rPr>
        <sz val="10"/>
        <rFont val="Arial"/>
        <family val="2"/>
        <charset val="1"/>
      </rPr>
      <t xml:space="preserve"> prve klase u dva tona. Pločice u tonu po izboru projektanta, veličine 300x300x (min.) 8,6 mm. Pločice ljepiti cementnim fleksibilnim ljepilom na ab ploču i fugirati. U cijenu uključiti izradu dilatacionih reški te njihovo kitanje trajnoelastičnim kitom (max.površina polja 30 m2), kompletno kitanje, sav potreban materijal. </t>
    </r>
  </si>
  <si>
    <t>m2</t>
  </si>
  <si>
    <t>2.04.004.</t>
  </si>
  <si>
    <t>2.04.005.</t>
  </si>
  <si>
    <r>
      <t xml:space="preserve">Dobava i ugradnja al. završni profil-eloksirani </t>
    </r>
    <r>
      <rPr>
        <sz val="10"/>
        <rFont val="Arial"/>
        <family val="2"/>
        <charset val="1"/>
      </rPr>
      <t>na zidovima obloženim keramičkim pločicama. Obračun po m ugrađenog profila.</t>
    </r>
  </si>
  <si>
    <t>2.05.</t>
  </si>
  <si>
    <t>SOBOSLIKARSKO LIČILAČKI RADOVI</t>
  </si>
  <si>
    <t>2.05.001.</t>
  </si>
  <si>
    <r>
      <t>Dvostruko bojanje unutarnjih zidova i stropova  zidovi od gipskartonskih ploča, rubni pojas armstronga od gipsartonskih ploča</t>
    </r>
    <r>
      <rPr>
        <sz val="10"/>
        <rFont val="Arial"/>
        <family val="2"/>
        <charset val="1"/>
      </rPr>
      <t xml:space="preserve"> disperzionom bojom u dva svijetla tona po izboru projektanta. U cijenu uključiti sav potreban materijal i skelu. </t>
    </r>
    <r>
      <rPr>
        <sz val="10"/>
        <color indexed="8"/>
        <rFont val="Arial"/>
        <family val="2"/>
        <charset val="238"/>
      </rPr>
      <t>Obračun po m2 ofarbane gotove površine.</t>
    </r>
  </si>
  <si>
    <t>2.05.002.</t>
  </si>
  <si>
    <t>2.06.</t>
  </si>
  <si>
    <t>2.06.001.</t>
  </si>
  <si>
    <t>unutarnja jednokrilno zaokretna vrata s fiksnim nadsvijetlom,svijetle mjere otvora 80/220+40 cm ...</t>
  </si>
  <si>
    <t>Kom</t>
  </si>
  <si>
    <t>2.06.002.</t>
  </si>
  <si>
    <t>unutarnja jednokrilno zaokretna vrata s fiksnim nadsvijetlom,svijetle mjere otvora 70/220+40 cm ...</t>
  </si>
  <si>
    <t>2.06.003.</t>
  </si>
  <si>
    <t>unutarnja jednokrilno zaokretna vrata s fiksnim nadsvijetlom,svijetle mjere otvora 90/220+40 cm ...</t>
  </si>
  <si>
    <t>2.06.004.</t>
  </si>
  <si>
    <t>vanjska jednokrilno zaokretna vrata, proizvodne mjere 110/230 cm...</t>
  </si>
  <si>
    <t>2.06.005.</t>
  </si>
  <si>
    <t>2.06.006.</t>
  </si>
  <si>
    <t>dvokrilno otklopni prozor, proizvodne mjere 160/60 cm...</t>
  </si>
  <si>
    <t>2.06.007.</t>
  </si>
  <si>
    <t>dvokrilno otklopni prozor, proizvodne mjere 200/60 cm...</t>
  </si>
  <si>
    <t>2.06.008.</t>
  </si>
  <si>
    <t>unutarnja pregradna stijena WC-a, dimenzija 160+107/207 cm...</t>
  </si>
  <si>
    <t>2.06.009.</t>
  </si>
  <si>
    <t>trokrilno otklopni prozor, proizvodne mjere 360/100 cm...</t>
  </si>
  <si>
    <t>PROTUPOŽARNA VRATA</t>
  </si>
  <si>
    <t>jednokrilno zaokretna vrata T90, proizvodne mjere 110/230 cm s atestnom dokumentacijom ...</t>
  </si>
  <si>
    <t>REKAPITULACIJA OBRTNIČKI RADOVI</t>
  </si>
  <si>
    <t>SVEUKUPNA REKAPITULACIJA</t>
  </si>
  <si>
    <t>1.00.</t>
  </si>
  <si>
    <t>2.00.</t>
  </si>
  <si>
    <t>PDV 25 %</t>
  </si>
  <si>
    <t>SVEUKUPNO:</t>
  </si>
  <si>
    <t>1.</t>
  </si>
  <si>
    <t xml:space="preserve">Strojni iskop humusa u debljini sloja cca 30 sa transportom zemlje na gradilišnu deponiju. </t>
  </si>
  <si>
    <t>m3</t>
  </si>
  <si>
    <t>2.</t>
  </si>
  <si>
    <t xml:space="preserve">3. </t>
  </si>
  <si>
    <t>3.</t>
  </si>
  <si>
    <t>Planiranje dna gradevinske jame sa tocnoscu +/- 1 cm ukljucivo rucni iskop sloja zemlje III ktg. u debljini cca 10 cm.</t>
  </si>
  <si>
    <t>4.</t>
  </si>
  <si>
    <t>Nasipavanje, razastiranje i nabijanje do zbijenosti sraslog tla terenom od iskopa u slojevima deblj. do 30 cm, oko temeljnih zidova gradevine.</t>
  </si>
  <si>
    <t xml:space="preserve">5. </t>
  </si>
  <si>
    <t>Dobava, razastiranje i nabijanje tampon sloja sljunka, deblj. 20 cm ispod betonskih ploca kod gradevine.</t>
  </si>
  <si>
    <t>6.</t>
  </si>
  <si>
    <t>Utovar, odvoz i istovar preostale zemlje od iskopa na mjesnu planirku.
Kolicina je u sraslom stanju.</t>
  </si>
  <si>
    <t>UKUPNO</t>
  </si>
  <si>
    <t>BETONSKI I ARMIRANO BETONSKI RADOVI</t>
  </si>
  <si>
    <t>Betoniranje betonske podloge betonom MB-10 prosjecne debljine IO cm ispod temeljne ploce.</t>
  </si>
  <si>
    <t>Dobava i ugradnja betonskih ploca 40/40/40 cm u sloju pjeska deblj. 4 cm, oko objekta na pripremljen isplaniran sloj sljunka. Reske zaliti cem. Mortom.</t>
  </si>
  <si>
    <t>Betoniranje arm. bet. montaznog temelja - korita gradevine vodonepropusnim betonom MB-30 ukljucivo zavarenu armaturu i glatku oplatu. Tlocrtna velicina dna 416x212 cm, debljine 10 cm. Obodni zidovi visine 90cm, debljine 10 do 7 cm, a pregradni zid visine 30 cd, debljine 6 do 8cm. Uracunata izrada otvora za uvod kablova, interni transport i sve potrebno do potpune dovrsenosti.</t>
  </si>
  <si>
    <t>Utovar, transport na lokaciju, te istovar i montaza Trafostanice na pripremljen podlozni beton.</t>
  </si>
  <si>
    <t>5.</t>
  </si>
  <si>
    <t>paušal</t>
  </si>
  <si>
    <t>ZIDARSKI I RAZNI RADOVI</t>
  </si>
  <si>
    <t xml:space="preserve">Kitanje reske dvokomponentnim kitom izmedu zida temeljnog korita i podne place nakon polozenog kucista. </t>
  </si>
  <si>
    <t xml:space="preserve"> Prlpomoc kod ugradnje aluminijske bravarije: vrata 155x220 i 100x200, te fiksna zaluzina 160x60·cm.</t>
  </si>
  <si>
    <t>Izrada premaza krove place 2 x alubitolom iii slicnim materijalom sa svim pomocnim radovima, u svemu prema uputstvu proizvodaca.</t>
  </si>
  <si>
    <t>DOPLATA ZA BRZOVEZNI BETON podne ab ploče</t>
  </si>
  <si>
    <t xml:space="preserve">SVI  RADOVI  UKUPNO </t>
  </si>
  <si>
    <t xml:space="preserve"> VANJSKO UREĐENJE </t>
  </si>
  <si>
    <t>..</t>
  </si>
  <si>
    <t>.</t>
  </si>
  <si>
    <t>V ZAVRŠNI RADOVI</t>
  </si>
  <si>
    <t>IV  ODVODNJA</t>
  </si>
  <si>
    <t>III  KOLNIČKA KONSTRUKCIJA</t>
  </si>
  <si>
    <t xml:space="preserve">II  ZEMLJANI RADOVI                                      </t>
  </si>
  <si>
    <t xml:space="preserve">I  PRIPREMNI RADOVI                                    </t>
  </si>
  <si>
    <t xml:space="preserve"> VANJSKO UREĐENJE – REKAPITULACIJA</t>
  </si>
  <si>
    <t>V   ZAVRŠNI RADOVI UKUPNO:</t>
  </si>
  <si>
    <r>
      <t>m</t>
    </r>
    <r>
      <rPr>
        <sz val="10"/>
        <rFont val="Arial"/>
        <family val="2"/>
        <charset val="1"/>
      </rPr>
      <t>'</t>
    </r>
  </si>
  <si>
    <r>
      <t>Izrada geodetskog elaborata izvedenog stanja. Obračun po m</t>
    </r>
    <r>
      <rPr>
        <sz val="10"/>
        <rFont val="Arial"/>
        <family val="2"/>
        <charset val="1"/>
      </rPr>
      <t>2</t>
    </r>
    <r>
      <rPr>
        <sz val="12"/>
        <color theme="1"/>
        <rFont val="Calibri"/>
        <family val="2"/>
        <charset val="238"/>
        <scheme val="minor"/>
      </rPr>
      <t xml:space="preserve"> trase. </t>
    </r>
  </si>
  <si>
    <t>5.03.</t>
  </si>
  <si>
    <r>
      <t>m</t>
    </r>
    <r>
      <rPr>
        <sz val="10"/>
        <rFont val="Arial"/>
        <family val="2"/>
        <charset val="1"/>
      </rPr>
      <t>²</t>
    </r>
  </si>
  <si>
    <t>Pješački prijelaz</t>
  </si>
  <si>
    <t>Parkirališna mjesta</t>
  </si>
  <si>
    <t>m'</t>
  </si>
  <si>
    <t>Širina 50 cm – stop linija.</t>
  </si>
  <si>
    <t>Širina 12 cm.</t>
  </si>
  <si>
    <t>Iscrtavanje linija bijelom bojom.</t>
  </si>
  <si>
    <t>5.02.</t>
  </si>
  <si>
    <t>Stup</t>
  </si>
  <si>
    <t>Znak</t>
  </si>
  <si>
    <t>5.01.</t>
  </si>
  <si>
    <t xml:space="preserve"> ZAVRŠNI RADOVI</t>
  </si>
  <si>
    <t>5.00</t>
  </si>
  <si>
    <t>IV     ODVODNJA UKUPNO:</t>
  </si>
  <si>
    <t>Poprečni cijevni priključci za spoj slivnika na kanalizaciju od  PEHD SN 6, DN 160 mm. Poprečni cijevni priključci postavljaju se u nagibu kako je određeno projektom. Obračunavaju se po m1 izvedenog spoja, uključivo iskop rova, nabavu, prijevoz i ugradnju cijevi na podlogu, zatrpavanje cijevi, odvoz viška materijala na odlagalište te sav ostali pomoćni materijal potreban za potpuno dovršenje stavke. U cijenu je uključeno ispitivanje vodonepropusnosti. Izvedba, kontrola kakvoće i obračun prema OTU 3-04.5.</t>
  </si>
  <si>
    <t>4.02.</t>
  </si>
  <si>
    <t>Izrada betonskog slivnika Ø 500 mm, nosivosti rešetke 400 kN. Izrada betonskog slivnika s betonskim temeljem. Betonske cijevi moraju biti atestirane, a njihovu upotrebu odobrava nadzorni inženjer. Radovi uključuju iskop materijala uz svu potrebnu zaštitu stabilnosti jame, izrada temeljne ploče slivnika betonom klase prema projektu sa aditivima za nepropusnost, dobava, doprema i ugradnja gotovih betonskih cijevi dužine 2,50 m, izrada betonske obloge slivnika, izrada jednostrane oplate oko bet. cijevi u cilju izrade bet. obloge klase betona i debljine sloja prema detalju u projektu sa aditivima za nepropusnost, probijanje zidova betonskih okana za priključne cijevi, nabava i ugradnja lijevano - željeznih kanalskih rešetki u betonski rasteretni okvir, zatrpavanje materijalom iz iskopa i drugi radovi potrebni za potpuno dovršenje slivnika. U cijenu je uračunat sav rad i materijal za potpuno dovršenje posla. Obračun se vrši po kom izvedenog slivnika s rešetkom i pjeskarenom spojnicom za spajanje betonskog slivnika. Izvedba, kontrola kakvoće i obračun prema OTU 3-04.5.1.</t>
  </si>
  <si>
    <t>4.01.</t>
  </si>
  <si>
    <t>ODVODNJA</t>
  </si>
  <si>
    <t>4.00</t>
  </si>
  <si>
    <t>III     KOLNIČKA KONSTRUKCIJA UKUPNO:</t>
  </si>
  <si>
    <t>3.06.</t>
  </si>
  <si>
    <t>3.05.</t>
  </si>
  <si>
    <t xml:space="preserve">Nabava, doprema i ugradnja betonskih elemenata (opločnika) za pješačke površine debljine 6 cm, prema izboru investitora. Elemente polagati na sloj pijeska granulacije 0/4 mm. Nakon postavljanja elemente zasuti kremenim pijeskom  metenjem zapuniti spojnice  i uvaljati. Obračun po m2 postavljenih elemenata uključivo i nabava, doprema  razastiranje pijeska. </t>
  </si>
  <si>
    <t>3.04.</t>
  </si>
  <si>
    <t>Nabava, doprema i ugradnja rubnika 8/20. Ostalo prema opisu u stavci 4.01 i detalju iz projekta. Obračun po ml ugrađenog rubnika.</t>
  </si>
  <si>
    <t>3.03.</t>
  </si>
  <si>
    <t>3.02.</t>
  </si>
  <si>
    <r>
      <t>m</t>
    </r>
    <r>
      <rPr>
        <sz val="10"/>
        <rFont val="Arial"/>
        <family val="2"/>
        <charset val="1"/>
      </rPr>
      <t>³</t>
    </r>
  </si>
  <si>
    <t xml:space="preserve">Izrada nosivog sloja (Ms≥90 MN/m2 vozne površine i Ms≥60 MN/m2 pješačke površine) od prirodnog kamenog materijala, najvećeg zrna 63 mm , debljine 50 cm na  voznim površina I 35 cm na pješačkim površinama.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</si>
  <si>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3.01.</t>
  </si>
  <si>
    <t>KOLNIČKA KONSTRUKCIJA</t>
  </si>
  <si>
    <t>3.00</t>
  </si>
  <si>
    <t>II     ZEMLJANI RADOVI UKUPNO:</t>
  </si>
  <si>
    <t xml:space="preserve">Uređenje zelenih površina s pripremom tla (fino planiranje, grabljanje i sl.), prijevozom i ugradnjom humusa iz iskopa debljine 20 cm, nabavom, prijevozom i ugradnjom mineralnog gnojiva (10 dkg/m2) i travnate smjese (4,0 dkg/m2), te jednokratnim zalijevanjem. Stavka obuhvaća sav rad, opremu i materijal potreban za uređenje zelenih površina. Obračun je po m2 kompletno uređene zelene površine. </t>
  </si>
  <si>
    <t xml:space="preserve">m³ </t>
  </si>
  <si>
    <t>b) nasip ispod zelenih površina</t>
  </si>
  <si>
    <t>a) nasip isod prometnih i pješačkih površina</t>
  </si>
  <si>
    <r>
      <t xml:space="preserve">Izrada nasipa  od šljunčanog materijala granulacije 0/50 .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    </t>
    </r>
    <r>
      <rPr>
        <b/>
        <sz val="10"/>
        <rFont val="Arial"/>
        <family val="2"/>
        <charset val="238"/>
      </rPr>
      <t xml:space="preserve">Napomena:                                                                      </t>
    </r>
    <r>
      <rPr>
        <sz val="12"/>
        <color theme="1"/>
        <rFont val="Calibri"/>
        <family val="2"/>
        <charset val="238"/>
        <scheme val="minor"/>
      </rPr>
      <t>Za nasip ispod zelenih površina može se kvalitetan prebrani šljunčani materijal iz  iskopa   koji mora biti bez primjesa glinenog materijala</t>
    </r>
  </si>
  <si>
    <t>Izrada posteljice od zemljanih materijala, Sz≥20 %.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</si>
  <si>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t>Prijevoz na stalno odlagalište iskopanog i utovarenog materijala kategorije "C", na udaljenost do 10 km. Prijevoz do mjesta istovara s rasprostiranjem, te potrebnim osiguranjem na gradilištu i javnim prometnicama. Potrebno je voditi očevidnik dovoza na deponiju.  Količina prevezenog materijala mjeri se u  kubičnim metrima iskopanog sraslog materijala prema projektu i stvarno prevezenog na određenu udaljenost.Troškovi deponiranje su u cijeni stavke, a deponija je gradska. Izvedba, kontrola kakvoće i obračun prema OTU 2-07.</t>
  </si>
  <si>
    <t>I      PRIPREMNI RADOVI UKUPNO:</t>
  </si>
  <si>
    <t>Regulacija prometa za vrijeme izvođenja radova postavom privremenih prometnih znakova, prekrivanjem postojećih znakova i drugim načinima regulacije za sigurno odvijanje prometa uključivo i dovođenje prometne signalizacije u prvobitno stanje nakon završetka radova.Predviđa se 8 znakova.</t>
  </si>
  <si>
    <t xml:space="preserve">Spuštanje ili dizanje okana komunalnih ili drugih instalacija.  Jedinična cijena obuhvaća vađenje poklopca i okvira poklopca, štemanje i uređenje stjenki okna na novu visinu, ponovnu ugradnju okvira poklopca i poklopca, prethodno čišćenje postojećih okana te sav ostali rad, opremu i materijal potreban za potpuno dovršenje stavke. Obračun je po komadu spuštenog ili podignutog okna. </t>
  </si>
  <si>
    <t>PRIPREMNI RADOVI</t>
  </si>
  <si>
    <t xml:space="preserve"> SVEUKUPNO:</t>
  </si>
  <si>
    <t>PDV 25%:</t>
  </si>
  <si>
    <t xml:space="preserve"> UKUPNO:</t>
  </si>
  <si>
    <t>D) INSTALACIJE VODOVODA I KANALIZACIJE UNUTAR GRAĐEVINE</t>
  </si>
  <si>
    <t>C) VANJSKA KANALIZACIJA</t>
  </si>
  <si>
    <t>B) VANJSKI VODOVOD</t>
  </si>
  <si>
    <t>A) PRIKLJUČAK VODOVODA</t>
  </si>
  <si>
    <t>GLAVNA REKAPITULACIJA</t>
  </si>
  <si>
    <t>IV SANITARIJE                                                          UKUPNO:</t>
  </si>
  <si>
    <t>III KANALIZACIJA                                                      UKUPNO:</t>
  </si>
  <si>
    <t>II VODOVOD                                                             UKUPNO:</t>
  </si>
  <si>
    <t>I GRAĐEVINSKI RADOVI                                           UKUPNO:</t>
  </si>
  <si>
    <t xml:space="preserve">D) INSTALACIJA VODOVODA I KANALIZACIJE UNUTAR GRAĐEVINE </t>
  </si>
  <si>
    <t>REKAPITULACIJA</t>
  </si>
  <si>
    <t>SANITARIJE                                                         UKUPNO:</t>
  </si>
  <si>
    <t>IV</t>
  </si>
  <si>
    <t>V= 50 l</t>
  </si>
  <si>
    <t>Dobava i montaža električnih bojlera sa sigurnosnim ventilom, flexibilnim cijevina i svim potrebnim materijalom za brtvljenje i pričvršćenje.</t>
  </si>
  <si>
    <t>4.11.</t>
  </si>
  <si>
    <t>Dobava i montaža  ogledala dimenzije 80x120 cm,  debljine 6 mm na nosačima. U cijeni stavke je i ljepljenje silikonom na podlogu.</t>
  </si>
  <si>
    <t>4.10.</t>
  </si>
  <si>
    <t xml:space="preserve">Dobava i montaža okrugle kante za otpatke sa papučicom za otvaranje, zapremine  9 lit. </t>
  </si>
  <si>
    <t>4.09.</t>
  </si>
  <si>
    <t xml:space="preserve">Dobava i montaža okrugle kante za otpatke sa papučicom za otvaranje, zapremine  3 lit. </t>
  </si>
  <si>
    <t>4.08.</t>
  </si>
  <si>
    <t>Dobava i montaža  držača za papirnate ručnike                .</t>
  </si>
  <si>
    <t>4.07.</t>
  </si>
  <si>
    <t>Dobava i montaža držača wc papira.                            .</t>
  </si>
  <si>
    <t>4.06.</t>
  </si>
  <si>
    <t>Dobava i montaža zidnog držača wc četke sa četkom .</t>
  </si>
  <si>
    <t>4.05.</t>
  </si>
  <si>
    <t>tuš kada - hala za proizvodnju briketa</t>
  </si>
  <si>
    <t xml:space="preserve">- kitanje antibakterijskim, vodootpornim  kitom </t>
  </si>
  <si>
    <t>zavjesa za tuš</t>
  </si>
  <si>
    <t>Tuš garnitura sa mješanjem  TH vode Ø 15.</t>
  </si>
  <si>
    <r>
      <rPr>
        <sz val="12"/>
        <color theme="1"/>
        <rFont val="Calibri"/>
        <family val="2"/>
        <charset val="238"/>
        <scheme val="minor"/>
      </rPr>
      <t xml:space="preserve">Dobava i montaža </t>
    </r>
    <r>
      <rPr>
        <b/>
        <sz val="10"/>
        <rFont val="Arial"/>
        <family val="2"/>
        <charset val="238"/>
      </rPr>
      <t xml:space="preserve"> tuš kade sa sifonom</t>
    </r>
    <r>
      <rPr>
        <sz val="12"/>
        <color theme="1"/>
        <rFont val="Calibri"/>
        <family val="2"/>
        <charset val="238"/>
        <scheme val="minor"/>
      </rPr>
      <t xml:space="preserve">  dim. 100x90 cm, bijele boje sa posebno protukliznom obradom  sa sifonom za tuš kadu.</t>
    </r>
  </si>
  <si>
    <t>4.04.</t>
  </si>
  <si>
    <t>pisoar - hala za proizvodnju briketa</t>
  </si>
  <si>
    <t>- sav potreban pribor za spoj na odvod, dovod i za montažu</t>
  </si>
  <si>
    <t xml:space="preserve">potisna tipka za aktivaciju pisoara </t>
  </si>
  <si>
    <t xml:space="preserve">sifon urinarni podžbukni </t>
  </si>
  <si>
    <t xml:space="preserve">montažni element za pisoar za suhu ugradnju </t>
  </si>
  <si>
    <r>
      <rPr>
        <sz val="12"/>
        <color theme="1"/>
        <rFont val="Calibri"/>
        <family val="2"/>
        <charset val="238"/>
        <scheme val="minor"/>
      </rPr>
      <t xml:space="preserve">Dobava i montaža </t>
    </r>
    <r>
      <rPr>
        <b/>
        <sz val="10"/>
        <rFont val="Arial"/>
        <family val="2"/>
        <charset val="238"/>
      </rPr>
      <t xml:space="preserve">pisoara </t>
    </r>
    <r>
      <rPr>
        <sz val="12"/>
        <color theme="1"/>
        <rFont val="Calibri"/>
        <family val="2"/>
        <charset val="238"/>
        <scheme val="minor"/>
      </rPr>
      <t>pisoar sa stražnim dovodom vode. Komplet funkcionalna izvedba sa:</t>
    </r>
  </si>
  <si>
    <t>4.03.</t>
  </si>
  <si>
    <t>umivaonik dim. 55 cm - hala za proizvodnju briketa</t>
  </si>
  <si>
    <t xml:space="preserve">kitanje antibakterijskim, vodootpornim  kitom </t>
  </si>
  <si>
    <t>kutni ventili (2 kom)</t>
  </si>
  <si>
    <t>stoječom  jednoručnom armaturom za umivaonike sa mješanjem  TH vode Ø 15.</t>
  </si>
  <si>
    <t>priborom za brtvljenje i pričvrščenje</t>
  </si>
  <si>
    <t>čepom i lanćićem</t>
  </si>
  <si>
    <r>
      <rPr>
        <sz val="12"/>
        <color theme="1"/>
        <rFont val="Calibri"/>
        <family val="2"/>
        <charset val="238"/>
        <scheme val="minor"/>
      </rPr>
      <t xml:space="preserve">sifonom </t>
    </r>
    <r>
      <rPr>
        <sz val="10"/>
        <rFont val="Arial"/>
        <family val="2"/>
        <charset val="1"/>
      </rPr>
      <t>Ø</t>
    </r>
    <r>
      <rPr>
        <sz val="12"/>
        <color theme="1"/>
        <rFont val="Calibri"/>
        <family val="2"/>
        <charset val="238"/>
        <scheme val="minor"/>
      </rPr>
      <t xml:space="preserve"> 32 mm</t>
    </r>
  </si>
  <si>
    <t>izljevnim ventilom i kromiranim</t>
  </si>
  <si>
    <t>nosiva podkonstrukcija za knauf zidove</t>
  </si>
  <si>
    <t>Dobava i montaža UMIVAONIKA iz keramike za ugradnju na knauf zid prema izboru. Komplet funkcionalna izvedba sa:</t>
  </si>
  <si>
    <t>a/WC školjka – konzolna - hala za proizvodnju briketa</t>
  </si>
  <si>
    <t>U cijeni sve komplet prema opisu</t>
  </si>
  <si>
    <t>koljeno za spajanje WC školjke na instalaciju odvoda</t>
  </si>
  <si>
    <t>gumena brtva za spajanje vodokotlića i WC školjke</t>
  </si>
  <si>
    <t>odvodne i dovodne cijevi za ispiranje iz plastične mase</t>
  </si>
  <si>
    <t>drvena daska za sjedenje u bijeloj boji s poklopcem</t>
  </si>
  <si>
    <t xml:space="preserve">     </t>
  </si>
  <si>
    <t>Ugradni niskošumni vodokotlić,  sa dvokoličinskom potisnom tipkom i nosivom podkonstrukcijom.</t>
  </si>
  <si>
    <t>Komplet funkcionalna izvedba sa:</t>
  </si>
  <si>
    <t xml:space="preserve">Dobava i montaža WC ŠKOLJKE iz prvoklasne keramike. </t>
  </si>
  <si>
    <t xml:space="preserve">SANITARIJE </t>
  </si>
  <si>
    <t>KANALIZACIJA                                                     UKUPNO:</t>
  </si>
  <si>
    <t>III</t>
  </si>
  <si>
    <t>DN 110/Ø100</t>
  </si>
  <si>
    <t>c/ prelazni komad PVC/SML</t>
  </si>
  <si>
    <t>Ø 100</t>
  </si>
  <si>
    <t>b/ konfix spojnica</t>
  </si>
  <si>
    <t xml:space="preserve"> Ø 100</t>
  </si>
  <si>
    <t>a/ revizija</t>
  </si>
  <si>
    <t>ml</t>
  </si>
  <si>
    <t>Dobava i montaža SML cijevi i fazonskih komada iz sivog ljeva za kanalizaciju. Spajanje cijevi i fazonskih komada vrši se SML spojnicama s gumenom brtvom. Cijevi se bojaju u ral fasade.</t>
  </si>
  <si>
    <t>3.07.</t>
  </si>
  <si>
    <t>L = 12,50 m</t>
  </si>
  <si>
    <t>L = 9,50 m</t>
  </si>
  <si>
    <t>Dobava i montaža pokrovne rešetke s okvirom širine 20 cm.</t>
  </si>
  <si>
    <t xml:space="preserve"> dim. 30x30 cm izlaz DN 160 - sušare za drvo - dilatacija 1 i 2</t>
  </si>
  <si>
    <t>Dobava i montaža podne  rešetke iz nehrđajućeg materijala, sa suhim sifonom i horizontalnim odvodom.</t>
  </si>
  <si>
    <t xml:space="preserve">Dobava i montaža inox vratašca sa bravicom na zaključavanje, okvir i vratašca se ugrađuju na mjestu revizija veličine 20x30cm. </t>
  </si>
  <si>
    <t>Dobava i ugradnja prolaznog podnog sifona sa mogućnošću pričvršćivanja na hidroizolaciju - hala za proizvodnju briketa</t>
  </si>
  <si>
    <t>Dobava i montaža odzračnih kapa za vertikale DN 100 - hala za proizvodnju briketa</t>
  </si>
  <si>
    <t>luk 88º DN 160</t>
  </si>
  <si>
    <t>luk 45º DN 160</t>
  </si>
  <si>
    <t>DN 160</t>
  </si>
  <si>
    <t>b/ sušare za drvo - dilatacija 1 i 2</t>
  </si>
  <si>
    <t>revizija DN 110</t>
  </si>
  <si>
    <t>sifonski luk DN 50</t>
  </si>
  <si>
    <t>redukcija DN 110/50</t>
  </si>
  <si>
    <t>ravna račva DN 160/110</t>
  </si>
  <si>
    <t>kosa račva DN 110/110</t>
  </si>
  <si>
    <t>kosa račva DN 50/50</t>
  </si>
  <si>
    <t>luk 88º DN 110</t>
  </si>
  <si>
    <t>luk 88º DN 50</t>
  </si>
  <si>
    <t>luk 45º DN 110</t>
  </si>
  <si>
    <t>luk 45º DN 50</t>
  </si>
  <si>
    <t>DN 110</t>
  </si>
  <si>
    <t>DN 50</t>
  </si>
  <si>
    <t>a/ hala za proizvodnju briketa</t>
  </si>
  <si>
    <t xml:space="preserve">Dobava i montaža PVC kanalizacijskih cijevi i fazonskih komada za  kanalizaciju, cijevi i fazonski komadi spajaju se pomoću gumenih brtvi. U cijeni stavke sav materijal za pričvršćivanje cijevi o stjenku armiranobetonskih zidova ili u utor zida, preko navojne šipke, šelne sa gumenom brtvom iz nehrđajućeg materijala. Cijevi se pričvršćuju na svakih 0,5-1 metar i na lomovima kod ugradnje fazonskih komada. </t>
  </si>
  <si>
    <t>KANALIZACIJA</t>
  </si>
  <si>
    <t>VODOVOD                                                            UKUPNO:</t>
  </si>
  <si>
    <t>II</t>
  </si>
  <si>
    <t>kg</t>
  </si>
  <si>
    <t>Dobava i ugradnja pocinčanog raznog ovjesa za montažu vodovodne instalacije. U cijeni stavke sav materijal koji nije obuhvačen u stavci ugradnje cijevi (konzole, šine, matice vijsi za pričvršćivanje i slično)</t>
  </si>
  <si>
    <t>2.12.</t>
  </si>
  <si>
    <t>15 JG</t>
  </si>
  <si>
    <t>12 JG</t>
  </si>
  <si>
    <t xml:space="preserve">Dobava i montaža vatrogasnih aparata za gašenje požara prahom, kapaciteta punjenja. </t>
  </si>
  <si>
    <t>2.11.</t>
  </si>
  <si>
    <t>2.10.</t>
  </si>
  <si>
    <t>komplet</t>
  </si>
  <si>
    <t>Funkcionalno ispitivanje unutrašnje hidrantske mreže, od strane nadležne ustanove koja će o tome izdati nalaz.</t>
  </si>
  <si>
    <t>2.09.</t>
  </si>
  <si>
    <t>Ispiranje i dezinfekcija kompletne vodovodne mreže adekvatnim sredstvom za dezinfekciju.</t>
  </si>
  <si>
    <t>2.08.</t>
  </si>
  <si>
    <t>Ispitivanje kompletne vodovodne mreže pod tlakom vode od 6 i 15 bara.</t>
  </si>
  <si>
    <t>2.07.</t>
  </si>
  <si>
    <t xml:space="preserve">b/ univerzalna mlaznica sa slavinom i univerzalnom glavom </t>
  </si>
  <si>
    <t>a/ vatrogasno tlačno trevira crijevo dužine 20m</t>
  </si>
  <si>
    <t>Dobava i postava vatrogasnog pribora u hidrantski ormarić.</t>
  </si>
  <si>
    <t>Dobava i montaža inox hidrantskog ormarića, za ugradbu na zid i u zid, veličine 500x500x140 mm sa mliječnim staklom i oznakom hidranta, komplet sa hidrantskim ventilom ø52 mm i štorz' spojnicom.</t>
  </si>
  <si>
    <t xml:space="preserve">ventil ø50 mm </t>
  </si>
  <si>
    <t xml:space="preserve">ventil ø32 mm </t>
  </si>
  <si>
    <t>ventil ø20 mm -  sušare za drvo - dilatacija 1 i 2</t>
  </si>
  <si>
    <t>Dobava i montaža ravnih propusnih ventila. Način spajanja ventila na cijevovod prema odabiru vrste vodovodnog materijala.</t>
  </si>
  <si>
    <t>ventil ø15 mm - hala za proizvodnju briketa</t>
  </si>
  <si>
    <t>Dobava i montaža podžbuknih ventila s ukrasnom rozetom i kapom ventila. Način spajanja ventila na cijevovod prema odabiru vrste vodovodnog materijala.</t>
  </si>
  <si>
    <t>cijevi ø50 mm</t>
  </si>
  <si>
    <t>cijevi ø32 mm</t>
  </si>
  <si>
    <t>Dobava i montaža čeličnih pocinčanih cijevi za vodovod komplet s pocinčanim fitinzima te spojnim i brtvenim materijalom. Cijevi montirati u  šlicu zida građevine, zidnim usjecima i probojima te vidljivo ispod stropa građevine. Cijevi se pričvršćuju limenim obujmicama sa plutenim podmetačima na svakih 1 metar, a o strop vješaju odgovarajučim ovjesima i obujmicama sa gumenom brtvom. Cijevi se izoliraju toplinskim izolacijskim materijalom debljine 19 mm.  U cijeni sve komplet.</t>
  </si>
  <si>
    <t>DN40 mm - toplinska izolacija 20 mm</t>
  </si>
  <si>
    <t>DN25 mm - toplinska izolacija 13 mm</t>
  </si>
  <si>
    <t>DN20 mm - toplinska izolacija 9 mm</t>
  </si>
  <si>
    <t>VODOVOD</t>
  </si>
  <si>
    <t>I  GRAĐEVINSKI RADOVI                                      UKUPNO:</t>
  </si>
  <si>
    <t>1.2.00 BETONSKI RADOVI                                     UKUPNO:</t>
  </si>
  <si>
    <t>1.1.00 ZEMLJANI RADOVI                                      UKUPNO:</t>
  </si>
  <si>
    <t>0,09 m2 - sušare za drvo - dilatacija 1 i 2</t>
  </si>
  <si>
    <t>0,09 m2 - hala za proizvodnju briketa</t>
  </si>
  <si>
    <t>od 0,04 do 0,08 m2 - hala za proizvodnju briketa</t>
  </si>
  <si>
    <t>šlic vel. 10x8 cm - hala za proizvodnju briketa</t>
  </si>
  <si>
    <t xml:space="preserve">Zidarsko zatvaranje šliceva i prodora  nakon ugradnje cijevi. </t>
  </si>
  <si>
    <t>1.2.03.</t>
  </si>
  <si>
    <t>Izvedba prodora kroz temelje građevine i kroz stropnu ploču, za polaganje vodovodnih i kanalizacijskih cijevi. U oplatu armiranobetonskih elemenata postavljaju se drvene kutije.</t>
  </si>
  <si>
    <t>1.2.02.</t>
  </si>
  <si>
    <t>Izvedba šliceve u zidovima građevine, za polaganje vodovodnih i kanalizacijskih cijevi.</t>
  </si>
  <si>
    <t>1.2.01.</t>
  </si>
  <si>
    <t>BETONSKI RADOVI</t>
  </si>
  <si>
    <t>1.2.00.</t>
  </si>
  <si>
    <t xml:space="preserve"> </t>
  </si>
  <si>
    <t>1.1.00 ZEMLJANI RADOVI                                     UKUPNO:</t>
  </si>
  <si>
    <t xml:space="preserve">Odvoz viška materijala od iskopa  na deponiju. Uključivo utovar u vozilo, prijevoz, istovar na deponiji  i drugi neposredno vezani troškovi. Na deponiji je materijal potrebno razastrti i grubo isplanirati, te voditi očevidnik dovoza na deponiju. Ukoliko je moguće, iskop izvesti sa vertikalnim odsijecanjem, a ako ne, kosine iskopa prilagoditi kategoriji terena. Troškovi deponiranja  su u cijeni stavke, a deponija je gradska. Obračunato po m3 iskopanog materijala u sraslom stanju. Iskop vršiti prema profilima i padovima iz projekta te ukoliko se ukaze potreba produbiti iskop do zdravog tla (skinuti humus).  Obračunato po m3 iskopanog materijala u sraslom stanju. </t>
  </si>
  <si>
    <t>1.1.06.</t>
  </si>
  <si>
    <t>Zatrpavanje rova materijalom od iskopa, po slojevima od 30,0 cm, uz istovremeno obilno močenje i nabijanje ručnim nabijačem.</t>
  </si>
  <si>
    <t>1.1.05.</t>
  </si>
  <si>
    <t>Dobava pijeska, ubacivanje u rov te zatrpavanje istim do visine 15 cm iznad tjemena cijevi.</t>
  </si>
  <si>
    <t>1.1.04.</t>
  </si>
  <si>
    <t>Dobava pijeska, ubacivanje u rov, te izrada pješčane posteljice na dnu rova, u sloju od 10 cm.</t>
  </si>
  <si>
    <t>1.1.03.</t>
  </si>
  <si>
    <t>Planiranje dna rova s odstupanjem +- 2,0 cm.</t>
  </si>
  <si>
    <t>1.1.02.</t>
  </si>
  <si>
    <t xml:space="preserve">Iskop rova za polaganje vodovodnih i kanalizacijskih cijevi na dubinu do 2,0 m. Iskopani materijal odbacivati na udaljenost do 1,0 m od bočne ivice rova, da se spriječi urušavanje iskopanog materijala u rov. </t>
  </si>
  <si>
    <t>1.1.01.</t>
  </si>
  <si>
    <t>1.1.00.</t>
  </si>
  <si>
    <t xml:space="preserve">V  OSTALI RADOVI                                                UKUPNO:                                     </t>
  </si>
  <si>
    <t xml:space="preserve">IV  KANALIZACIJSKI RADOVI                                 UKUPNO:                        </t>
  </si>
  <si>
    <t xml:space="preserve">III  BETONSKI RADOVI                                           UKUPNO:                                </t>
  </si>
  <si>
    <t xml:space="preserve">II  ZEMLJANI RADOVI                                             UKUPNO:                                      </t>
  </si>
  <si>
    <t xml:space="preserve">I  PRIPREMNI RADOVI                                           UKUPNO:                       </t>
  </si>
  <si>
    <t>V  OSTALI RADOVI                                              UKUPNO:</t>
  </si>
  <si>
    <t>d/ odvodnja krova</t>
  </si>
  <si>
    <t>c/ slivnici</t>
  </si>
  <si>
    <t>b/ oborinska odvodnja</t>
  </si>
  <si>
    <t>a/ sanitarno - fekalna odvodnja</t>
  </si>
  <si>
    <t>Geodetsko snimanje cjevovoda, te izrada elaborata za unos cjevovoda u katastar podzemnih instalacija.</t>
  </si>
  <si>
    <t>OSTALI RADOVI</t>
  </si>
  <si>
    <t>IV     KANALIZACIJSKI RADOVI                            UKUPNO:</t>
  </si>
  <si>
    <t>Ispitivanje kanalizacije komplet s objektima na vodonepropusnost, prema normi EN1610. Ispitivanje mora izvršiti pravna osoba registrirana za ispitivanja. U fazi izrade kanalizacije za vrijeme zemljanih i montažnih radova.</t>
  </si>
  <si>
    <t>DN 315</t>
  </si>
  <si>
    <t>DN 250</t>
  </si>
  <si>
    <t>DN 200</t>
  </si>
  <si>
    <t xml:space="preserve">DN 160 </t>
  </si>
  <si>
    <t>a/ odvodnja s asfalta</t>
  </si>
  <si>
    <t>Dobava i montaža KGF komada.</t>
  </si>
  <si>
    <t>redukcija DN 160/110</t>
  </si>
  <si>
    <t>kosa račva DN 160/160</t>
  </si>
  <si>
    <t>luk 90º DN 160</t>
  </si>
  <si>
    <t>odvodnja krova</t>
  </si>
  <si>
    <t>slivnici</t>
  </si>
  <si>
    <t>kosa račva DN 315/160</t>
  </si>
  <si>
    <t>kosa račva DN 250/160</t>
  </si>
  <si>
    <t>kosa račva DN 200/160</t>
  </si>
  <si>
    <t>oborinska odvodnja</t>
  </si>
  <si>
    <t>sanitarno - fekalna odvodnja</t>
  </si>
  <si>
    <t>Dobava i montaža PVC  cijevi i fazonskih komada za kanalizaciju klase SN4. Spajanje cijevi izvoditi gumenim prstenovima.</t>
  </si>
  <si>
    <t>KANALIZACIJSKI RADOVI</t>
  </si>
  <si>
    <t>III     BETONSKI RADOVI                                     UKUPNO:</t>
  </si>
  <si>
    <t>m³</t>
  </si>
  <si>
    <t>e) podložni beton 10 cm</t>
  </si>
  <si>
    <t>d) odvoz</t>
  </si>
  <si>
    <t>c) zatrpavanje</t>
  </si>
  <si>
    <t>b) iskop</t>
  </si>
  <si>
    <t>a) separator ulja i masti Q=65 l/sek</t>
  </si>
  <si>
    <t>Separator treba biti siguran od djelovanja sila uzgona do visine podzemne vode do uljeva u separator, interijer separatora  treba biti premazan višeslojnim zaštitnim epoksidnim premazom. Separator mora imati koalescentni filter koji se može za potrebe čišćenja i održavanja jednostavno izvaditi. Separator mora imati sigurnosni plovak tariran na spec. težinu lakih tekućina kao osiguranje od nekontroliranog odljeva istih iz separatora.  Pristup u separator treba biti u skladu s HRN EN 476. Separator treba imati Integriranu taložnicu.</t>
  </si>
  <si>
    <t>Separator  mora biti konstruiran, izrađen i testiran prema HRN EN 858, Separator mora imati učinkovito izdvajanje lakih tekućina klase I- lakih tekućina u izlaznoj vodi do 5 mg/l</t>
  </si>
  <si>
    <t>Dobava i montaža montažnog (separatora) odvajača masti i ulja naftrnih derivata. Poklopce odnosno ulazna okna separatora prilagoditi kotama uređenog terena odnosno kotama niveleta projektirane kanalizacije prema projektu iste.</t>
  </si>
  <si>
    <t>c) LŽ poklopac vel. 60x60 cm nosivosti 400 kN</t>
  </si>
  <si>
    <t xml:space="preserve">b) pocinčane čelične ljestve </t>
  </si>
  <si>
    <t>vel. 80x80 cm  dubine do 1,80 m</t>
  </si>
  <si>
    <t>vel. 60x60 cm   dubine do 1,20 m</t>
  </si>
  <si>
    <t xml:space="preserve">a) revizijsko okno </t>
  </si>
  <si>
    <t>vel. 60x60 cm  dubine do 1,20 m</t>
  </si>
  <si>
    <t>II     ZEMLJANI RADOVI                                       UKUPNO:</t>
  </si>
  <si>
    <t>Razupiranje rova.</t>
  </si>
  <si>
    <t>Zatrpavanje rova materijalom od iskopa - šljunkom, u slojevima od 15-30,0 cm, uz istovremeno obilno močenje i nabijanje svakog sloja nasutog materijala ručnim odnosno strojnim nabijačima.</t>
  </si>
  <si>
    <t>Dobava pijeska-hamuka, ubacivanje u rov, te zatrpavanje  cijevi do visine 15cm iznad tjemena cijevi.</t>
  </si>
  <si>
    <t>Dobava pijeska-hamuka, ubacivanje u rov te izrada pješčane posteljice ispod vodovodnih cijevi u sloju debljine d=10 cm.</t>
  </si>
  <si>
    <t>Planiranje dna kanalizacijskog rova s odstupanjem ±2,0 cm.</t>
  </si>
  <si>
    <t>a/ oborinska odvodnja</t>
  </si>
  <si>
    <t>Strojni i ručni iskop rova u tlu C ktg. preko 2,00 m za polaganje cijevi vanjske kanalizacije i izvedbu revizijskih okana. Iskopani materijal odbacivati na udaljenost preko 1,0 m od bočne ivice rova, da se spriječi urušavanje iskopanog materijala u rov. Višak materijala deponirati na deponiju prema posebnoj stavci.</t>
  </si>
  <si>
    <t>Strojni i ručni iskop rova u tlu C ktg. do 2,00 m za polaganje cijevi vanjske kanalizacije i izvedbu revizijskih okana. Iskopani materijal odbacivati na udaljenost preko 1,0 m od bočne ivice rova, da se spriječi urušavanje iskopanog materijala u rov. Višak materijala deponirati na deponiju prema posebnoj stavci.</t>
  </si>
  <si>
    <t>I   PRIPREMNI RADOVI                                        UKUPNO:</t>
  </si>
  <si>
    <t>Geodetsko iskolčenje trase projektirane vanjske kanalizacije te izrada elaborata iskolčenja.</t>
  </si>
  <si>
    <t>III VODOVODNI RADOVI</t>
  </si>
  <si>
    <t xml:space="preserve">II  GRAĐEVINSKI RADOVI                                      </t>
  </si>
  <si>
    <t>3.11.</t>
  </si>
  <si>
    <t xml:space="preserve">Ispiranje i dezinfekcija cjevovoda vanjskog vodovoda prema uputstvu za dezinfekciju vodovodne mreže. </t>
  </si>
  <si>
    <t>3.10.</t>
  </si>
  <si>
    <t>Tlačna proba vodovodne instalacije.</t>
  </si>
  <si>
    <t>3.09.</t>
  </si>
  <si>
    <t>dvostruki nastavak za podzemni hidrant NO 80</t>
  </si>
  <si>
    <t>ključ za podzemni hidrant</t>
  </si>
  <si>
    <t>ključ za nadzemni hidrant</t>
  </si>
  <si>
    <t>tlačno trevira crijevo dužine 20 metara.</t>
  </si>
  <si>
    <t>Dobava i montaža vatrogasnog pribora u hidrantski ormarić.</t>
  </si>
  <si>
    <t>3.08.</t>
  </si>
  <si>
    <t>ključ ABC spojke</t>
  </si>
  <si>
    <t xml:space="preserve">dvostruki nastavak za podzemni hidrant </t>
  </si>
  <si>
    <t xml:space="preserve">mlaznica sa zasunom Ø52 </t>
  </si>
  <si>
    <r>
      <rPr>
        <sz val="10"/>
        <color indexed="8"/>
        <rFont val="Arial"/>
        <family val="2"/>
        <charset val="238"/>
      </rPr>
      <t xml:space="preserve">vatrogasno crijevo </t>
    </r>
    <r>
      <rPr>
        <sz val="10"/>
        <color indexed="8"/>
        <rFont val="Arial"/>
        <family val="2"/>
        <charset val="1"/>
      </rPr>
      <t>Ø52 dužine 15</t>
    </r>
    <r>
      <rPr>
        <sz val="10"/>
        <color indexed="8"/>
        <rFont val="Arial"/>
        <family val="2"/>
        <charset val="238"/>
      </rPr>
      <t xml:space="preserve"> m</t>
    </r>
  </si>
  <si>
    <t>3.12.</t>
  </si>
  <si>
    <t>podzemni hidrant DN 80</t>
  </si>
  <si>
    <t>nadzemni hidrant DN 80</t>
  </si>
  <si>
    <t xml:space="preserve">Dobava i montaža hidranta za dubinu ugradnje 1,25m </t>
  </si>
  <si>
    <t>DN 150</t>
  </si>
  <si>
    <t>DN 100</t>
  </si>
  <si>
    <t>DN 80</t>
  </si>
  <si>
    <t>Dobava i montaža EV zasuna s ugradbenom garniturom za vodu do 40ºC i okruglom uličnom kapom. Dubina ugradnje 1,25 m.</t>
  </si>
  <si>
    <t>prelazni komad DN63/Ø50</t>
  </si>
  <si>
    <t>Dobava i montaža čeličnih prelaznih komada.</t>
  </si>
  <si>
    <t>FFR DN 150/100</t>
  </si>
  <si>
    <t>FFR DN 100/80</t>
  </si>
  <si>
    <t>FFR DN 100/50</t>
  </si>
  <si>
    <t>FFR DN 80/50</t>
  </si>
  <si>
    <t>N DN 80</t>
  </si>
  <si>
    <t>FF spojnica s prirubnicama DN 80, l=300 mm</t>
  </si>
  <si>
    <t>"TT" kom – ogranak s prirubnicama DN 100/100</t>
  </si>
  <si>
    <t>"T" kom – ogranak s prirubnicama DN 150/150</t>
  </si>
  <si>
    <t>"T" kom – ogranak s prirubnicama DN 150/80</t>
  </si>
  <si>
    <t>"T" kom – ogranak s prirubnicama DN 100/100</t>
  </si>
  <si>
    <t>"T" kom – ogranak s prirubnicama DN 100/80</t>
  </si>
  <si>
    <t>Q 90º DN 100</t>
  </si>
  <si>
    <t>Q 90º DN 50</t>
  </si>
  <si>
    <t>Dobava i montaža ljevano željeznih spojnih komada, armatura, zasuna i fazonskih komada.</t>
  </si>
  <si>
    <t>tuljak sa letećom prirubnicom DN 160</t>
  </si>
  <si>
    <t>tuljak sa letećom prirubnicom DN 110</t>
  </si>
  <si>
    <t>tuljak sa letećom prirubnicom DN 63</t>
  </si>
  <si>
    <t>elektrospojnica DN 160</t>
  </si>
  <si>
    <t>elektrospojnica DN 110</t>
  </si>
  <si>
    <t>elektrospojnica DN 63</t>
  </si>
  <si>
    <t>Dobava i montaža fazonskih komada za vodovod  od polietilena visoke gustoće  PE 100  za radni tlak 16 bara. Spajanje izvoditi zavarivanjem PE elektrospojnicama.</t>
  </si>
  <si>
    <t>DN 160 mm</t>
  </si>
  <si>
    <t>DN 110 mm</t>
  </si>
  <si>
    <t xml:space="preserve">DN 63 mm </t>
  </si>
  <si>
    <t xml:space="preserve">DN 40 mm </t>
  </si>
  <si>
    <t xml:space="preserve">DN 32 mm </t>
  </si>
  <si>
    <t>Dobava i montaža polietilenske PE cijevi iz polietilena visoke gustoće  PE 100  za radni tlak 10 bara. Spajanje cijevi izvoditi sučeonim zavarivanjem i zavarivanjem pomoću PE elektrospojnicama na mjestu spajanja sa fazonskim komadima. U cijeni ml cijevi fazonski komadi.</t>
  </si>
  <si>
    <t>3.00 VODOVODNI RADOVI:</t>
  </si>
  <si>
    <t xml:space="preserve">II     GRAĐEVINSKI RADOVI </t>
  </si>
  <si>
    <t>Izrada suhozida iz NF opeke (za ugradnju ugradnih garnitura i hidranata).</t>
  </si>
  <si>
    <t>Izvedba betonskog postolja za postavljanje hidrantskog ormara dimenzija 0,6x0,8x0,8 m.</t>
  </si>
  <si>
    <t>Sidrenje cjevovoda na mjestima lomova i ugradnje ventila.</t>
  </si>
  <si>
    <t>Zatrpavanje rova materijalom od iskopa - šljunkom , u slojevima od 30,0 cm, uz istovremeno obilno močenje i nabijanje svakog sloja nasutog materijala ručnim odnosno strojnim nabijačima.</t>
  </si>
  <si>
    <t xml:space="preserve">m³  </t>
  </si>
  <si>
    <t>Dobava pijeska - hamuka, ubacivanje u rov, te zatrpavanje  cijevi do visine 15 cm iznad tjemena cijevi.</t>
  </si>
  <si>
    <t>Dobava pijeska - hamuka, ubacivanje u rov te izrada pješčane posteljice ispod vodovodnih cijevi u sloju debljine d=10 cm.</t>
  </si>
  <si>
    <t>m²</t>
  </si>
  <si>
    <t>Planiranje dna rova s odstupanjem ±2,0 cm.</t>
  </si>
  <si>
    <t>Strojni i ručni iskop rova u tlu C ktg. za polaganje cijevi vanjskog vodovoda građevine, na dubini do 2,00 m. Iskopani materijal odbacivati na udaljenost preko 1,0 m od bočne ivice rova, da se spriječi urušavanje iskopanog materijala u rov.</t>
  </si>
  <si>
    <t xml:space="preserve">I      PRIPREMNI RADOVI </t>
  </si>
  <si>
    <t>Geodetsko iskolčenje trase projektiranog vodovoda, te izrada elaborata iskolčenja.</t>
  </si>
  <si>
    <t xml:space="preserve">V  OSTALI RADOVI                                          </t>
  </si>
  <si>
    <t xml:space="preserve">IV VANJSKI VODOVOD                           </t>
  </si>
  <si>
    <t xml:space="preserve">III BETONSKI RADOVI                                     </t>
  </si>
  <si>
    <t xml:space="preserve">V  OSTALI RADOVI </t>
  </si>
  <si>
    <t>Ispitivanje cjevovoda  pod tlakom vode od 15 bara.</t>
  </si>
  <si>
    <t>horizontalni vodomjer Ø20</t>
  </si>
  <si>
    <t>industrijski vodomjer DN 150</t>
  </si>
  <si>
    <t>Dobava i ugradnja vodomjera.</t>
  </si>
  <si>
    <t xml:space="preserve"> DN32/Ø25</t>
  </si>
  <si>
    <t>Dobava i montaža prelaznih komada.</t>
  </si>
  <si>
    <t>Dobava i monzaža ravni propusnih ventila Ø20.</t>
  </si>
  <si>
    <t>Dobava i monzaža ravni propusnih ventila s ispustom Ø20.</t>
  </si>
  <si>
    <t>navojna prirubnica DN80/Ø25</t>
  </si>
  <si>
    <t>nepovratni ventil  Ø20</t>
  </si>
  <si>
    <t>nepovratni ventil  s prirubnicama DN 150</t>
  </si>
  <si>
    <t>montažno demontažni komad - MDK Ø20</t>
  </si>
  <si>
    <t>montažno demontažni komad - MDK DN 150</t>
  </si>
  <si>
    <t>EV zasun DN 150</t>
  </si>
  <si>
    <t>hvatač nečistoća DN 150</t>
  </si>
  <si>
    <t>FF spojnica s prirubnicama DN 150, l=1000 mm</t>
  </si>
  <si>
    <t>Dobava i montaža ljevano željeznih spojnih komada, armatura, zasuna i fazonskih komada za izvedbu instalacije u vodomjernom oknu.</t>
  </si>
  <si>
    <t xml:space="preserve">Dobava i montaža fazonskih komada za vodovod  od polietilena visoke gustoće  PE 100  za radni tlak 16 bara. Spajanje izvoditi zavarivanjem PE elektrospojnicama, </t>
  </si>
  <si>
    <t xml:space="preserve">Dobava i montaža polietilenske PE cijevi iz polietilena visoke gustoće  PE 100  za radni tlak 10 bara. Spajanje cijevi izvoditi sučeonim zavarivanjem i zavarivanjem pomoću PE elektrospojnicama na mjestu spajanja sa fazonskim komadima. </t>
  </si>
  <si>
    <t>VODOVODNI  RADOVI</t>
  </si>
  <si>
    <t>c) pocinčane čelične ljestve</t>
  </si>
  <si>
    <t>b) ljevanoželjezni poklopci nosivosti 250 kN dim. 600x600 mm</t>
  </si>
  <si>
    <t>a) vodomjerno okno svjetle vel. 3,00x1,50x1,80 m</t>
  </si>
  <si>
    <t>b/ vodomjerno okno</t>
  </si>
  <si>
    <t>a/ rov</t>
  </si>
  <si>
    <t>Zatrpavanje rova  materijalom od iskopa - šljunkom, u slojevima od 30,0 cm, uz istovremeno obilno močenje i nabijanje svakog sloja nasutog materijala ručnim odnosno strojnim nabijačima.</t>
  </si>
  <si>
    <t>Strojni i ručni iskop rova u tlu C ktg. za polaganje cijevi vanjskog vodovoda građevine, na dubini do 1,50 m. Iskopani materijal odbacivati na udaljenost preko 1,0 m od bočne ivice rova, da se spriječi urušavanje iskopanog materijala u rov. Prebrani materijal od iskopa koristiti za zatrpavanje rova.</t>
  </si>
  <si>
    <r>
      <t>Dobava i montaža limenog opšava podnožja pročelja (spoj fasadnog čel.poc.pl.profiliranog lima i temeljne grede).   Opšav iz čeličnog pocinčanog plastificiranog lima debljine lima 0,6 mm i RŠ=20 cm.</t>
    </r>
    <r>
      <rPr>
        <sz val="10"/>
        <color indexed="8"/>
        <rFont val="Arial"/>
        <family val="2"/>
        <charset val="238"/>
      </rPr>
      <t xml:space="preserve"> U cijenu uključiti sve komplet s pričvrščenjem opšava te kitanjem i trajnoelastični kit. Obračun po m gotovog postavljenog opšava.</t>
    </r>
  </si>
  <si>
    <t>2.02.009.</t>
  </si>
  <si>
    <r>
      <t>Dobava i montaža limenog opšava zabatne strehe dvostrešnog  krova. Opšav iz čeličnog pocinčanog plastificiranog lima debljine lima 0,6 mm i RŠ=30 cm.</t>
    </r>
    <r>
      <rPr>
        <sz val="10"/>
        <color indexed="8"/>
        <rFont val="Arial"/>
        <family val="2"/>
        <charset val="238"/>
      </rPr>
      <t xml:space="preserve"> U cijenu uključiti sve komplet s potrebnom čeličnom potkonstrukcijom opšava, pričvrščenjem opšava te kitanjem. Obračun po m gotovog postavljenog opšava.</t>
    </r>
  </si>
  <si>
    <t>2.02.008.</t>
  </si>
  <si>
    <t>2.02.007.</t>
  </si>
  <si>
    <r>
      <t>Dobava i montaža VISEČEG KROVNOG ŽLJEBA, dvostrešnog krova nadstrešnice. Žljeb pravokutnog presjeka iz čeličnog pocinčanog plastificiranog lima debljine 0,6 mm i RŠ=60 cm, u cijenu uključiti i potrebnu okapnicu.</t>
    </r>
    <r>
      <rPr>
        <sz val="10"/>
        <color indexed="8"/>
        <rFont val="Arial"/>
        <family val="2"/>
        <charset val="238"/>
      </rPr>
      <t xml:space="preserve"> U cijenu uključiti sav potreban materijal sa pričvrščenjem i nosačima žljeba te potrebnom skelom. Obračun po m postavljenog žljeba.Visina strehe 6,00 m od kote uređenog terena.</t>
    </r>
  </si>
  <si>
    <r>
      <t>Dobava i izrada VENTILIRAJUČEG SLJEMENA iz čeličnog pocinčanog plastificiranog  lima, u tri dijela ukupne RŠ=150 cm, boje kao pokrov, debljina lima 1,00 mm, s nosačima od čeličnog pocinčanog plosnog željeza 30/5 mm na međusobnoj udaljenosti  cca.50 cm. Izrada ventilirajučeg sljemena prema projektnoj dokumentaciji.</t>
    </r>
    <r>
      <rPr>
        <sz val="12"/>
        <color theme="1"/>
        <rFont val="Calibri"/>
        <family val="2"/>
        <charset val="238"/>
        <scheme val="minor"/>
      </rPr>
      <t xml:space="preserve"> </t>
    </r>
    <r>
      <rPr>
        <b/>
        <sz val="10"/>
        <color indexed="8"/>
        <rFont val="Arial"/>
        <family val="2"/>
        <charset val="238"/>
      </rPr>
      <t xml:space="preserve">Opšav prilagoditi profilaciji lima pokrova. </t>
    </r>
    <r>
      <rPr>
        <sz val="12"/>
        <color theme="1"/>
        <rFont val="Calibri"/>
        <family val="2"/>
        <charset val="238"/>
        <scheme val="minor"/>
      </rPr>
      <t>U cijenu uključiti sav potreban materijal sa pričvrščenjem i skelom. Obračun po m postavljenog ventilirajučeg sljemena.</t>
    </r>
  </si>
  <si>
    <r>
      <t>Dobava i POKRIVANJE SLJEMENA  izrađenim iz čeličnog pocinčanog plastificiranog  lima, RŠ=80 cm, boje kao pokrov, debljina lima 0.6 mm.</t>
    </r>
    <r>
      <rPr>
        <sz val="12"/>
        <color theme="1"/>
        <rFont val="Calibri"/>
        <family val="2"/>
        <charset val="238"/>
        <scheme val="minor"/>
      </rPr>
      <t xml:space="preserve"> </t>
    </r>
    <r>
      <rPr>
        <b/>
        <sz val="10"/>
        <color indexed="8"/>
        <rFont val="Arial"/>
        <family val="2"/>
        <charset val="238"/>
      </rPr>
      <t xml:space="preserve">Opšav prilagoditi profilaciji lima pokrova. </t>
    </r>
    <r>
      <rPr>
        <sz val="12"/>
        <color theme="1"/>
        <rFont val="Calibri"/>
        <family val="2"/>
        <charset val="238"/>
        <scheme val="minor"/>
      </rPr>
      <t>U cijenu uključiti sav potreban materijal sa pričvrščenjem, spajanjem sljemenjaka poliuretanskom brtvom, te skelu. Obračun po m postavljenih sljemenjaka.</t>
    </r>
  </si>
  <si>
    <r>
      <t>Dobava i OBLAGANJE ZIDOVA NADSTREŠNICE  čeličnim pocinčanim plastificiranim profiliranim limom tipa i boje po izboru projektanta.</t>
    </r>
    <r>
      <rPr>
        <sz val="12"/>
        <color theme="1"/>
        <rFont val="Calibri"/>
        <family val="2"/>
        <charset val="238"/>
        <scheme val="minor"/>
      </rPr>
      <t xml:space="preserve"> Lim se pričvrščuje na čeličnu pocinčanu konstrukciju. U cijenu uključiti sav potreban materijal sa pričvrščenjem, kompletnim ugaonim opšavima iz čeličnog pocinčanog plastificiranog lima debljine 0,6 mm i skelom. Obračun po m2 postavljenog lima.</t>
    </r>
  </si>
  <si>
    <r>
      <t>Dobava i POKRIVANJE DVOSTREŠNOG KROVA NADSTREŠNICE ZA TRAKASTU SUŠARU čeličnim pocinčanim plastificiranim profiliranim limom tipa i boje po izboru projektanta, krovna ploha nagiba 10%.</t>
    </r>
    <r>
      <rPr>
        <sz val="12"/>
        <color theme="1"/>
        <rFont val="Calibri"/>
        <family val="2"/>
        <charset val="238"/>
        <scheme val="minor"/>
      </rPr>
      <t xml:space="preserve"> Lim se pričvrščuje na čeličnu pocinčanu konstrukciju. U cijenu uključiti sav potreban materijal sa pričvrščenjem i skelom. Obračun po m2 postavljenog lima.</t>
    </r>
  </si>
  <si>
    <r>
      <t xml:space="preserve">Izrada, dobava i montaža KLASIČNEdvostrane oplate armirano betonskih TEMELJNIH AB STOPA. </t>
    </r>
    <r>
      <rPr>
        <sz val="10"/>
        <rFont val="Arial"/>
        <family val="2"/>
        <charset val="1"/>
      </rPr>
      <t xml:space="preserve"> U cijenu uključiti sav potreban materijal sa podupiranjem. </t>
    </r>
  </si>
  <si>
    <r>
      <t>Dobava, siječenje, savijanje i polaganje rebraste armature</t>
    </r>
    <r>
      <rPr>
        <sz val="10"/>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temeljne grede,temeljne stope i temeljne čaše...</t>
    </r>
  </si>
  <si>
    <r>
      <t xml:space="preserve">Izrada TAMPONA ŠLJUNKOM prosječne debljine 125 cm
</t>
    </r>
    <r>
      <rPr>
        <sz val="12"/>
        <color theme="1"/>
        <rFont val="Calibri"/>
        <family val="2"/>
        <charset val="238"/>
        <scheme val="minor"/>
      </rPr>
      <t xml:space="preserve">
Stavka  obuhvača nasipavanje, razastiranje, eventualno potrebno vlaženje ili sušenje, te grubo planiranje materijala  prema dimenzijama danim u projektu. Svaki sloj nasipanog materijala razastire se vodoravno. Razasuti materijal se komprimira odgovarajučim strojevima dok se ne postigne ms=60 mn/m2 na površinama mjereno kružnom pločom fi 30 cm. Obračun po m3 ugrađenog materijala u sabijenom stanju.</t>
    </r>
  </si>
  <si>
    <t>MONTAŽANA AB KONSTRUKCIJA</t>
  </si>
  <si>
    <t>Obračun po kompletno postavljene konstrukcije.
Definirati cijene po pojedinim elementima!</t>
  </si>
  <si>
    <t>Kod betoniranja sekundarnih nosača i vjenčane grede potrebno je ugraditi čelični CP profil za pričvrščenje pokrovnog čel.poc.pl.profiliranog lima – profil, uključen u cijenu stavke</t>
  </si>
  <si>
    <t>napomena</t>
  </si>
  <si>
    <t xml:space="preserve">(na osnom razmaku od 1,90 m) </t>
  </si>
  <si>
    <t>Sekundarni krovni "T" nosači 50/70/1400 cm</t>
  </si>
  <si>
    <t>Sekundarni krovni "T" nosači 25/45/1000 cm</t>
  </si>
  <si>
    <t>KROVNI "A" NOSAČ  L=11,50 M, VISINE U SLJEMENU 140 CM</t>
  </si>
  <si>
    <t>VJENČANE GREDE  20/110 cm L=14,00 M</t>
  </si>
  <si>
    <t>VJENČANE GREDE  20/90 cm L=10,00 M</t>
  </si>
  <si>
    <t xml:space="preserve">Montažni AB STUPOVI 50/50 cm    L=6,95 M  
</t>
  </si>
  <si>
    <t>TEMELJNE ČAŠICE 115/115/90 (C30/37)</t>
  </si>
  <si>
    <t>AB montažnu konstrukciju objekta čine slijedeći elementi:</t>
  </si>
  <si>
    <t>SIDRENE PLOČICE I ANKERE UKLJUČITI U CIJENU STAVKE.</t>
  </si>
  <si>
    <t>Prilikom montaže u cijenu uključiti potrebnu skelu i dizalicu. Max. visina konstrukcije je 8,00 m od kote uređenog terena.</t>
  </si>
  <si>
    <t>U cijenu uključiti IZRADU ARMATURNIH NACRTA temeljnih stopa i čaša, temeljnih greda, podnih ab ploča, fasadnih ab panela ... 
te radioničkog nacrta ab montažne konstrukcije, sve ovjereno od strane projektanta konstrukcije. Armaturni nacrti se isporučuju u kompletu od tri primjeraka.</t>
  </si>
  <si>
    <t xml:space="preserve">IZRADA, TRANSPORT I MONTAŽA
AB MONTAŽNE KONSTRUKCIJE
</t>
  </si>
  <si>
    <t>MONTAŽNA AB KONSTRUKCIJA</t>
  </si>
  <si>
    <t xml:space="preserve">Nabava i montaža 3-faznog preklopivog uljnog energetskog transformatora hermetički zatvorenog, sa smanjenim gubicima, snage 1000 kVA, prijenosnog omjera 10(20)/0,4 kV, frekvencije 50 Hz, spoj Dyn5, napona kratkog spoja uk=6%, ručne regulacije  napona u opsegu +/- 2,5% - +/- 5%, sa kontaktnim termometrom, komplet sa osnovnim i pomoćnim pripadajućim priborom, sa puštanjem u pogon i predaja investitoru. </t>
  </si>
  <si>
    <t>KOMPLET</t>
  </si>
  <si>
    <t xml:space="preserve">Nabava, montaža i spajanje, kompaktnih SN srednjenaponskih blokova, izolirani plinom SF6, nazivnog napona 24 kV, nazivne struje 630 A, nazivne frekvencije 50 Hz, podnosive struje kratkog  spoja 16kA/1 sek, stupanj mehaničke zaštite modula je IP 66, a  pogonskog mehanizma IP 50, slijedećih blokova:
         - vodno polje     VDAP24-DV        kom 1
         - trafo polje       VDAP24-T         kom 1   
s elektroničkim nadstrujnim relejom i ugrađenim strujnim zaštitnim transformatorima, komplet sa osnovnim i pomoćnim pripadajućim priborom, sa puštanjem u pogon i predaja investitoru. </t>
  </si>
  <si>
    <t xml:space="preserve">Dobava i postava metalnih  profila i drugih elementa za ispravnu i sigurnu montažu i postavu transformatora u trafo komoru na izvedenu  betonsku podlogu. </t>
  </si>
  <si>
    <t>Dobava, postava i spajanje jednožilnog kabela za spajanje NN strane  transformatora i pripadajućeg NN POLJA razdjelnika transformatora, tipa FG7  3x(5x1x150mm2)+1x(3x150 mm2) opremljenog sa pripadnim kabelskim završecima-stopicama, duljine od cca. 10 m svaka žila i svom  drugom potrebnom opremom i  materijalima za dovršenje istog.
Postava PK kabelskih kanalica za navedene kabele, sa potrebnim konzolama i ostalim pomoćnim materijalom, do potpune gotovosti.
Kontrola proboja kroz zid za prolaz NN kabelskog snopa prilikom izrade zidarskih radova. Visinu i dimenziju proboja definirati na licu mjesta ovisno o izvedenoj AB konstrukciji.</t>
  </si>
  <si>
    <t>1.06.</t>
  </si>
  <si>
    <t xml:space="preserve">Dobava materijala i izrada uzemljenja unutar SN i NN dijela tafostanice:
- uzemljenje unutar SN i NN dijela trafostanice i  trafo komore,  izvedeno iz plosnate  bakrene trake ili Fe/Zn 25x3 mm, sa nosačima za zid i pripadnim spojnicama,  izvedba  u obliku kruga (rinka),  pričvršćenog na zidu po cijeloj prostoriji i povezanog sa svim metalnim masama SN kabela NN razdjelnika, transformatora i zaštitnih ograda.
- plosnata traka 25x3 mm                      m      40
- izrada spojeva varenjem ili vijcima      kom   10
- bakreno uže min. 16 mm2                    m      10
- bakrena pletenica ž/z 16 mm2              m        5
- kabelske stopice kompresione 16 mm2  kom   20    </t>
  </si>
  <si>
    <t>1.07.</t>
  </si>
  <si>
    <t xml:space="preserve">Dobava i postava ostale opreme za ispravan rad trafostanice,  prema važećim propisima, sa vanjske strane:
- 1 komplet različitog materijala i opreme, poput ploča s obavijesti o zabrani pristupa, pomoći i naponu, itd. spojevi za međublokadu, elektro shema na zidu i svi drugi elementi potrebni za siguran rad i djelovanje </t>
  </si>
  <si>
    <t>1.08.</t>
  </si>
  <si>
    <t xml:space="preserve">Dobava i postava brtvenih uvodnica (3 komplate) za uvod glavnog priključnog SN kabelskog voda. Postavu vršiti prilikom betoniranja temelja na mjestu ulaza sa vanjske u unutarnju stranu trafostanice. </t>
  </si>
  <si>
    <t>1.09.</t>
  </si>
  <si>
    <t xml:space="preserve">Dobava i postava drvene psihološke ograde naizmjenično obojena crveno-bijela sa nosačima na zidu. Ista se postavlja sa unutarnje strane ulaska u svaku trafo komoru. </t>
  </si>
  <si>
    <t>1.10.</t>
  </si>
  <si>
    <t xml:space="preserve">Dobava materijala i opreme, te izrada instalacije rasvjete u svim dijelovima trafostanice, te povezivanje kontaktnog termometra: 
- kabel PP00 6x2,5 mm2 na obujmice          m     20
- kabel PP00 3x2,5 mm2 na obujmice          m    10
- kabel PP00 3x1,5 mm2 na obujmice          m    50
- svjetiljka IP 65 fc 2x36 W                        kom    4
- protupanika IP 65 1x8 W                          kom   3 
- prekidač OG obični                                  kom    2
- prekidač OG serijski                                kom    1 
- utičnica OG jednofazna                            kom    2 </t>
  </si>
  <si>
    <t>1.11.</t>
  </si>
  <si>
    <t xml:space="preserve">Dobava materijala i izrada uzemljenja unutar i izvan TS, sa iskopom i zatrpavanjem zemljanog rova 0,40x0,80 m :
- uže Cu 50 mm2                                      m       40
- uže Cu 35 mm2                                      m       15
- spojni materijal- spojnica                        kom   15
- fleksibilni vodič P/M 1x16 mm2                m      15
- stopice kompresione Cu 16 mm2           kom    16      - Cu žica /hvataljke i odvodi sa nosačima/  m  25   </t>
  </si>
  <si>
    <t>1.12.</t>
  </si>
  <si>
    <t>Dobava i postavljanje zaštitne opreme i pribora u TS:
- zidna polica za pogonski dnevnik             kom    1
- pogonski dnevnik trafostanice                kom    1
- pločice upozorenja „NE UKAPČAJ“          kom    5
- jednopolna shema TS u okviru na zidu     kom    1
- tablica s pet pravila za sigurni rad           kom    1
- upute za pružanje prve pomoći              kom    1
- poluge za upravljanje pogonima sklopki    kom    1</t>
  </si>
  <si>
    <t>1.13.</t>
  </si>
  <si>
    <t>Izrada potrebnih ispitivanja sa izradom protokola o  ispitivanjima:
- ispitivanje energetskih kabela u TS
- ispitivanje izolacije transformatora
- ispitivanje zaštite transformatora
- ispitivanje uzemljenja TS
- probno puštanje u pogon</t>
  </si>
  <si>
    <t>1.14.</t>
  </si>
  <si>
    <t xml:space="preserve">samostojeći limeni razdjelnik-dvodijelni               </t>
  </si>
  <si>
    <t xml:space="preserve">tipkalo za daljinski isklop-gljiva crvena-STOP                  </t>
  </si>
  <si>
    <t>signalne svjetiljke LED 230 V</t>
  </si>
  <si>
    <t>tropolni osigurač- pruga 250A/III/____ A  sa pripadajućim osiguračima</t>
  </si>
  <si>
    <t>tropolni osigurač- pruga 100A/III/____ A  sa pripadajućim osiguračima</t>
  </si>
  <si>
    <t xml:space="preserve">FID - F364 40/0,3 A                                                             </t>
  </si>
  <si>
    <t xml:space="preserve">sklopnik ESB 24, 4-p, 230V                                                </t>
  </si>
  <si>
    <t xml:space="preserve">preklopka CBK 1-0-2, 1p, 10A                                            </t>
  </si>
  <si>
    <t xml:space="preserve">svjetlosna sklopka sa osjetnikom TWS-1+ LS -1                                                        </t>
  </si>
  <si>
    <t xml:space="preserve">digitalni  programator DTS 7/1                                             </t>
  </si>
  <si>
    <t xml:space="preserve">automatski prekidač  S 251 C   6A -1p                                  </t>
  </si>
  <si>
    <t xml:space="preserve">automatski prekidač  S 251 C 10A -1p                                  </t>
  </si>
  <si>
    <t xml:space="preserve">automatski prekidač  S 251 C 16A -1p                                  </t>
  </si>
  <si>
    <t xml:space="preserve">automatski prekidač  S 251 C 20A -1p                                  </t>
  </si>
  <si>
    <t xml:space="preserve">automatski prekidač  S 253 C 16A -3p                                  </t>
  </si>
  <si>
    <t xml:space="preserve">automatski prekidač  S 253 C 25A -3p                                  </t>
  </si>
  <si>
    <t>sabirnice, zaštitne ploče i pregrade, sitni spojni i pomoćni materijal</t>
  </si>
  <si>
    <t>kompl</t>
  </si>
  <si>
    <t>1.15.</t>
  </si>
  <si>
    <t xml:space="preserve">Razdjelnik kompenzacije K izveden kao samostojeći blok opremljen  sa  mikroprocesorskim regulatorom 12 stupnjeva,  osiguračima, sklopnicima,  kondenzatorskim baterijama, priključnim kabelom i ostalim potrebnim pomoćnim spojnim i montažnim  materijalom za jalovu snagu 200 kVAr, 440 V izvedbe do potpune gotovosti - prema dogovoru. </t>
  </si>
  <si>
    <t>1.16.</t>
  </si>
  <si>
    <t xml:space="preserve">Dobava, montaža i spajanje tipkala za isključenje glavne sklopke za vanjsku montažu, IP65 </t>
  </si>
  <si>
    <t>1.17.</t>
  </si>
  <si>
    <t>Cu sabirnice, sabirnice za produženje kontakata za priključivanje više jednožilnih kabela,ostali sitni spojni i montažni materijal, zaštitne ploče i pregrade, stezaljke i sl.</t>
  </si>
  <si>
    <t>1.18.</t>
  </si>
  <si>
    <t>Provjera ispravnosti montaže elemenata instalacije,ispitivanje     funkcionalnosti,provjera djelovanja zaštite od kratkog spoja, mjerenje      otpora petlje, pribavljanje tehničke i atestne dokumentacije</t>
  </si>
  <si>
    <t>1.05</t>
  </si>
  <si>
    <t>ELEKTROINSTALACIJE NA TRAFOSTANICI</t>
  </si>
  <si>
    <t>( TRAFOSTANICA TS MOZAIK 10(20)/0,4 kV)</t>
  </si>
  <si>
    <t>2.00 10(20) kV PODZEMNI KABELSKI PRIKLJUČNI VOD</t>
  </si>
  <si>
    <t>2.1.</t>
  </si>
  <si>
    <t>2.1.1.</t>
  </si>
  <si>
    <t>Snimanje i određivanje trasa svih podzemno položenih instalacija u zoni zahvata, detekcija i iskolčenje postojećih  instalacija ( plin, vodovod, kanalizacija, TK kabeli, EE kabeli), sva geodetska mjerenja, osiguranje osi iskolčene trase, obnavljanje i održavanje iskolčenih oznaka na terenu od početka radova do predaje svih radova investitoru. Obračun po dužini iskolčenja.</t>
  </si>
  <si>
    <t>KOMPLET ca.</t>
  </si>
  <si>
    <t>2.1.2.</t>
  </si>
  <si>
    <t>Iskolčenje trase kabelske kanalizacije. Stavka obuhvaća iskolčenje trase za kabelsku kanalizaciju, sva geodetska mjerenja osiguranje osi iskolčene trase, obnavljanje i održavanje iskolčenih oznaka na terenu od početka radova do predaje svih radova investitoru. Obračun po dužini iskolčenja.</t>
  </si>
  <si>
    <t xml:space="preserve"> ca.</t>
  </si>
  <si>
    <t>2.1.3.</t>
  </si>
  <si>
    <t xml:space="preserve">Iskolčenje pozicije kabelskih zdenaca. Stavka obuhvaća iskolčenje kabelskih zdenaca (glavnih i revizijskih), sva geodetska mjerenja, osiguranje osi iskolčene trase, obnavljanje i održavanje iskolčenih oznaka na terenu od početka radova do predaje svih radova investitoru. Obračun po komadu. </t>
  </si>
  <si>
    <t>ca.</t>
  </si>
  <si>
    <t>2.2.</t>
  </si>
  <si>
    <t>GRAĐEVINSKI RADOVI I MATERIJAL</t>
  </si>
  <si>
    <t>2.2.1.</t>
  </si>
  <si>
    <t xml:space="preserve">Ručni iskop kabelskog rova u materijalu, zemlji “C“ kategorije. Podrazumijeva iskop rova za kabele, građevinske jame, proširenje rova za kabelski vod. Iskop materijala uz svu potrebnu zaštitu stabilnosti rova (razupiranje, odvodnja, zbijanje), odlaganje iskopanog materijala, razastiranje, te čišćenje u zoni rova. Obračun po m. Rov dimenzija širina x dubina - 0,60 m x 1,0 m </t>
  </si>
  <si>
    <t>2.2.2.</t>
  </si>
  <si>
    <t xml:space="preserve">Strojni iskop kabelskog rova u materijalu, zemlji “C“ kategorije. Podrazumijeva iskop rova za kabele, građevinske jame, proširenje rova za kabelski vod. Iskop materijala uz svu potrebnu zaštitu stabilnosti rova (razupiranje, odvodnja, zbijanje), odlaganje iskopanog materijala, razastiranje, te čišćenje u zoni rova. Obračun po m. Rov dimenzija širina x dubina - 0,60 m x 1,00 m </t>
  </si>
  <si>
    <t>2.2.3.</t>
  </si>
  <si>
    <t>Strojni iskop kabelskog rova / građevinske jame/ u zemlji “C“ kategorije za montažu kabelskih zdenaca i izradu kabelskih spojnica na trasi polaganja predmetnog kabela.       Podrazumijeva iskop građevinske jame, proširenje, uz svu potrebnu zaštitu stabilnosti rova (razupiranje, odvodnja, zbijanje), odlaganje iskopanog materijala, razastiranje, te čišćenje u zoni rova. Obračun po m³. (2 zdenca)
Građevinska jama  dimenzija 2 m x 2 m x 1,5 m</t>
  </si>
  <si>
    <t>2.2.4.</t>
  </si>
  <si>
    <t xml:space="preserve">Dobava i strojna ugradnja kabelskog zdenca-glavni u iskopani rov /građevinsku jamu/, tip MZ D2 ,dimenzije 1020x920x1300/150 kN. Obuhvaća nabavu, prijevoz i ugradnju kabelskih zdenaca, poklopca i eventualno potrebnih nosača kabela, zasipavanje materijalom iz iskopa te sav ostali rad, oprema i materijal potreban za potpuno dovršenje stavke. Obračun po komadu postavljenog zdenca. </t>
  </si>
  <si>
    <t>2.2.5.</t>
  </si>
  <si>
    <t>Dobava i razastiranje pijeska (ili sipke zemlje), u slojevima po 10 cm.                                           10cm+10cm. Obuhvaća pripremu podloge, prijevoz i razastiranje, zbijanje i sav rad na izradi i ugradnji sloja i obloge. Obračun po m³.</t>
  </si>
  <si>
    <t>2.2.6.</t>
  </si>
  <si>
    <t xml:space="preserve">Dobava i polaganje zaštitnih cijevi PEHD, DN 125 mm, na      pripremljenu zemljanu podlogu u kabelskom rovu za kasnije uvlačenje kabela /ispod prometnice/ </t>
  </si>
  <si>
    <t>2.2.7.</t>
  </si>
  <si>
    <t xml:space="preserve">Doprema potrebnog materijala i polaganje u kabelski rov slijedeće opreme. Ista se polaže prilikom zatrpavanja rova.
- PVC štitnici                        m     110
- PVC traka upozorenja         m     110
- križne spojnice                  kom   10     </t>
  </si>
  <si>
    <t>kpl</t>
  </si>
  <si>
    <t>2.2.8.</t>
  </si>
  <si>
    <t xml:space="preserve">Zatrpavanje kabelskog rova i jama materijalom iz iskopa sa nabijanjem u slojevima i ispitivanjem. Zatrpavanje se vrši u slojevima zbog polaganja štitnika i trake upozorenja.
Radovi se izvode do finog planiranja prema postojećem terenu. 
</t>
  </si>
  <si>
    <t>2.2.9.</t>
  </si>
  <si>
    <t>Odvoz viška zemlje sa radilišta na odlagalište i završno čišćenje u zoni radova te dovođenje u prvobitno stanje.</t>
  </si>
  <si>
    <t>2.2.10.</t>
  </si>
  <si>
    <t xml:space="preserve">Sanacija zemljišta uz rov i sanacija samog rova izravnavanjem, planiranjem i čišćenjem. </t>
  </si>
  <si>
    <t>paušalno</t>
  </si>
  <si>
    <t>2.2.11.</t>
  </si>
  <si>
    <t xml:space="preserve">Snimanje položenog SN i komunikacijskog kabela te izrada katastra voda  /geodetski snimak izvedenog stanja/ </t>
  </si>
  <si>
    <t>2.2.12.</t>
  </si>
  <si>
    <t xml:space="preserve">Nenavedeni radovi i materijal dogovoreni sa nadzorom i upisani u građevinski dnevnik na gradilištu </t>
  </si>
  <si>
    <t>2.3.</t>
  </si>
  <si>
    <t>ELEKTOMONTAŽNI RADOVI I MATERIJAL</t>
  </si>
  <si>
    <t>2.3.1.</t>
  </si>
  <si>
    <t xml:space="preserve">Elektroenergetski SN kabel tip XHE 49-A (1x150 OV/25 mm²) 20/24 kV. Obuhvaća nabavu, prijevoz i polaganje kabela u pripremljeni rov te provlačenje kroz cijevi i u trafostanice. 
Obračun po izvedenim količinama. Provjeriti i potvrditi količinu prije narudžbe i dopreme na gradilište ca. (3x125 m).
</t>
  </si>
  <si>
    <t>2.3.2.</t>
  </si>
  <si>
    <t>KOMPLET  (po potrebi)</t>
  </si>
  <si>
    <t>2.3.3.</t>
  </si>
  <si>
    <t xml:space="preserve">KOMPLET </t>
  </si>
  <si>
    <t>2.3.4.</t>
  </si>
  <si>
    <t>Nabava, doprema na gradilište i postava PVC držača kabela za polaganje SN kabela u trokut.</t>
  </si>
  <si>
    <t>2.3.5.</t>
  </si>
  <si>
    <t xml:space="preserve">Uzemljivač bakreno uže 50 mm² 
Obuhvaća nabavu, prijevoz i polaganje uzemljivača u pripremljeni kabelski rov te provlačenje kroz cijevi i u trafostanice. Obračun po izvedenim količinama. Provjeriti i  potvrditi količinu prije narudžbe i dopreme na gradilište. </t>
  </si>
  <si>
    <t>2.3.6.</t>
  </si>
  <si>
    <t xml:space="preserve">Ispitivanje kabela i izdavanje protokola o izmjerenim veličinama
- ispitivanje prema stavkama ispitivanja u projektu </t>
  </si>
  <si>
    <t>2.3.7.</t>
  </si>
  <si>
    <t>Pripremno-završni radovi s probnim puštanjem u pogon</t>
  </si>
  <si>
    <t>2.3.8.</t>
  </si>
  <si>
    <t>ELEKTROINSTALACIJE</t>
  </si>
  <si>
    <t>1.00 RAZDJELNICI NISKOG NAPONA</t>
  </si>
  <si>
    <t xml:space="preserve">samostojeći limeni razdjelnik-višedijelni              </t>
  </si>
  <si>
    <t xml:space="preserve">tipkalo – žuto                                                                        </t>
  </si>
  <si>
    <t xml:space="preserve">relej 230 V                                                                            </t>
  </si>
  <si>
    <t>regulator grijaćeg kabela i vodolovnih grla sa dva termostata i senzorom vlage</t>
  </si>
  <si>
    <t xml:space="preserve">signalne svjetiljke LED 230 V - crvena                                </t>
  </si>
  <si>
    <t>sabirnice, ostali sitni spojni i montažni materijal, zaštitne ploče i pregrade, stezaljke i sl.</t>
  </si>
  <si>
    <t xml:space="preserve">tropolna sklopka  3x40 A                                                     </t>
  </si>
  <si>
    <t xml:space="preserve">signalne svjetiljke LED 230 V-crveno,žuto                          </t>
  </si>
  <si>
    <t>sabirnice, ostali sitni spojni  i montažni materijal, zaštitne ploče i pregrade, stezaljke i sl.</t>
  </si>
  <si>
    <t xml:space="preserve">Razdjelnik razvoda RSO1  izveden kao nadgradna metalna razdjelnica opremljena prema jednopolnoj shemi i tehničkom opisu, sa slijedećim ugrađenim elementima: </t>
  </si>
  <si>
    <t xml:space="preserve">utičnica 16A, 230 V, IP 54 na  razdjelnici                            </t>
  </si>
  <si>
    <t xml:space="preserve">utičnica 16A, 400 V, IP 54 na  razdjelnici                            </t>
  </si>
  <si>
    <t>NAPOMENA: 
prije izrade narudžbe i broja razdjelnika RSO1, isti treba uskladiti sa stvarnim potrebama Investitora na građevini.</t>
  </si>
  <si>
    <t xml:space="preserve">Razdjelnik kompenzacije K izveden kao samostojeći blok opremljen  sa  mikroprocesorskim regulatorom 6 stupnjeva,  osiguračima, sklopnicima,  kondenzatorskim baterijama, priključnim kabelom i ostalim potrebnim pomoćnim spojnim i montažnim  materijalom za jalovu snagu 75 kVAr, 440 V izvedbe do potpune gotovosti - prema dogovoru. </t>
  </si>
  <si>
    <t>Dobava, montaža i spajanje tabloa rasvjete, PVC kutija IP54 sa tipkalima sa prednje strane:</t>
  </si>
  <si>
    <t>2 tipkala</t>
  </si>
  <si>
    <t>4 tipkala</t>
  </si>
  <si>
    <t xml:space="preserve">Puštanje u pogon, ispitivanje i izdavanje protokola o ispitivanju i ispitnih listova </t>
  </si>
  <si>
    <t xml:space="preserve">Dobava, montaža i spajanje, sa svim potrebnim pomoćnim montažnim i ostalim materijalom,  te puštanje u funkciju do potpune gotovosti sa  ispitivanjem i izradom protokola ispitivanju prema važećim propisima i normama, svih elemenata elektro instalacije jake i slabe struje: </t>
  </si>
  <si>
    <t xml:space="preserve">Dobava i polaganje kabela PP-Y ili P vodiča uvlačenjem u i.c. Ili u PNT cijevi ili većinom u PK kanalice ili u PVC cijevi zidu ili stropu </t>
  </si>
  <si>
    <t xml:space="preserve">PP-Y 3x1,5 mm2          </t>
  </si>
  <si>
    <t xml:space="preserve">PP-Y 4x1,5 mm2          </t>
  </si>
  <si>
    <t xml:space="preserve">PP-Y 5x1,5 mm2          </t>
  </si>
  <si>
    <t xml:space="preserve">PP-Y 6x1mm2          </t>
  </si>
  <si>
    <t xml:space="preserve">PP-Y 10x1,5 mm2         </t>
  </si>
  <si>
    <t xml:space="preserve">PP-Y 3x2,5 mm2          </t>
  </si>
  <si>
    <t xml:space="preserve">PP-Y 5x2,5 mm2          </t>
  </si>
  <si>
    <t xml:space="preserve">PP00 5x6   mm2          </t>
  </si>
  <si>
    <t xml:space="preserve">PP00 5x10  mm2          </t>
  </si>
  <si>
    <t>FG7(O)R
4x1x70+1x50</t>
  </si>
  <si>
    <t>NAPOMENA:
za kabele većih presjeka prije narudžbe izmjeriti stvarnu dužinu</t>
  </si>
  <si>
    <t xml:space="preserve">Dobava i polaganje inst. cijevi na zid, strop ili pod </t>
  </si>
  <si>
    <t>PNT fi 20(25) mm                                   ca.</t>
  </si>
  <si>
    <t xml:space="preserve">PNT fi 32 mm            </t>
  </si>
  <si>
    <t>Dobava, montaža i spajanje priključnica</t>
  </si>
  <si>
    <t>2.13.</t>
  </si>
  <si>
    <t>2.14.</t>
  </si>
  <si>
    <t>Priključnica p/ž  1f    sa poklopcem</t>
  </si>
  <si>
    <t>2.15.</t>
  </si>
  <si>
    <t>Priključnica OG   1f</t>
  </si>
  <si>
    <t>2.16.</t>
  </si>
  <si>
    <t>Priključnica OG   3f</t>
  </si>
  <si>
    <t>2.17.</t>
  </si>
  <si>
    <t xml:space="preserve">Prekidač p/ž,  obični     </t>
  </si>
  <si>
    <t>2.18.</t>
  </si>
  <si>
    <t xml:space="preserve">Prekidač p/ž,  serijski </t>
  </si>
  <si>
    <t>2.19.</t>
  </si>
  <si>
    <t>Prekidač p/ž,  izmjenični</t>
  </si>
  <si>
    <t>2.20.</t>
  </si>
  <si>
    <t xml:space="preserve">Prekidač OG,  obični      </t>
  </si>
  <si>
    <t>2.21.</t>
  </si>
  <si>
    <t xml:space="preserve">Prekidač OG,  serijski    </t>
  </si>
  <si>
    <t>2.22.</t>
  </si>
  <si>
    <t xml:space="preserve">Dobava i postava kanalica PK sa tipskim spojnim i montažnim priborom za zid ili strop, sa poklopcima,  te montaža do potpune gotovosti </t>
  </si>
  <si>
    <t xml:space="preserve">     PK  50            </t>
  </si>
  <si>
    <t xml:space="preserve">     PK 100            </t>
  </si>
  <si>
    <t xml:space="preserve">     PK 200            </t>
  </si>
  <si>
    <t xml:space="preserve">     PK 300            </t>
  </si>
  <si>
    <t>2.23.</t>
  </si>
  <si>
    <t xml:space="preserve">Dobava materijala te izrada zidnih nosača iz metalnog kutnog profila sa postavom,      raznih dimenzija prema potrebi </t>
  </si>
  <si>
    <t>Dobava,montaža i spajanje rasvjetnih armatura, komplet sa sijalicama i ostalim priborom za montažu</t>
  </si>
  <si>
    <t>2.24.</t>
  </si>
  <si>
    <t>2.25.</t>
  </si>
  <si>
    <t>2.26.</t>
  </si>
  <si>
    <t>2.27.</t>
  </si>
  <si>
    <t>2.28.</t>
  </si>
  <si>
    <t>2.29.</t>
  </si>
  <si>
    <t>2.30.</t>
  </si>
  <si>
    <t>Izrada spajanja razdjelnica zračnih zavjesa i dr.</t>
  </si>
  <si>
    <t>2.31.</t>
  </si>
  <si>
    <t>Izvedba povezivanja metalnih masa u proizvodnom pogonu, sa dobavom materijala:
     -P   6 mm2                       m     20
     -P 10 mm2                       m     35
     -kabelske stopice           kom  40</t>
  </si>
  <si>
    <t>2.32.</t>
  </si>
  <si>
    <t>Dobava, montaža i spajanje grijačeg kabela oluka, protiv smrzavanja. Kabel sa hladnim krajem, dimenzije i snagu definirati na licu mjesta, ovisno o broju grijačih mjesta i dužine kabela-izvodi se po potrebi. Uključiti držaće i nosače kabela.</t>
  </si>
  <si>
    <t>2.33.</t>
  </si>
  <si>
    <t>2.34.</t>
  </si>
  <si>
    <t>POGON I RASVJETA - PP</t>
  </si>
  <si>
    <t xml:space="preserve">3.00 GROMOBRAN I TEMELJNIM UZEMLJIVAČ
</t>
  </si>
  <si>
    <t xml:space="preserve">Dobava materijala i izrada temeljnog uzemljivača trakom P 35x4 mm prema teh.opisu i nacrtu, sa varenjem ili spojnicama </t>
  </si>
  <si>
    <t xml:space="preserve">Izrada hvataljki žicom fi 8 mm po krovnim plohama, sa pripadajućim nosaćima-limeni krov </t>
  </si>
  <si>
    <t>Dobava materijala i izrada odvoda po zidu građevine žica fi 8 mm, prema teh.opisu i nacrtu</t>
  </si>
  <si>
    <t>Spoj odvoda sa limenim opšavom krova križnom spojnicom vijcima 2xM8 sa zupčastim pločicama.</t>
  </si>
  <si>
    <t xml:space="preserve">Dobava materijala i izrada rastavnog mjernog spoj na zidu sa mehaničkom zaštitom </t>
  </si>
  <si>
    <t xml:space="preserve">Dobava spojnog elementa i izrada spoja slivnika sa  odvodom </t>
  </si>
  <si>
    <t xml:space="preserve">Dobava spojnog elementa i izrada spoja oluka sa tem.uzemljivačem  </t>
  </si>
  <si>
    <t>Dobava križnog komada za spajanje elemenata inst.  međusobno</t>
  </si>
  <si>
    <t>traka-traka</t>
  </si>
  <si>
    <t xml:space="preserve">žica-žica      </t>
  </si>
  <si>
    <t xml:space="preserve">Dobava trake P 25x3 mm te polaganje u pod za povezivanje metalnih masa na objektima varenjem </t>
  </si>
  <si>
    <t>Dobava Cu užeta 16 mm2 za povezivanje radnih strojeva u proizvodnom dijelu. Koristiti kabelske stopice za veze između strojeva i vijke M8  sa zupčastim podložnim pločicama.  Isti označiti crvenom bojom.</t>
  </si>
  <si>
    <t>Izrada spajanja temeljnog uzemljivača sa čeličnim stupovima, varenjem 10 cm i zaštita-premaz.</t>
  </si>
  <si>
    <t xml:space="preserve">Provjera ispravnosti montaže mjerenje otpora rasprostiranja, izdavanje atesta i otvaranje dežurne knjige </t>
  </si>
  <si>
    <t>GROMOBRANI I TEM. UZ.</t>
  </si>
  <si>
    <t>4.00 NN KABELSKI RAZVOD I VANJSKA RASVJETA</t>
  </si>
  <si>
    <t>4.1.</t>
  </si>
  <si>
    <t>4.1.1.</t>
  </si>
  <si>
    <t>Snimanje i određivanje trasa svih podzemno položenih instalacija u zoni zahvata, detekcija i iskolčenje postojećih  instalacija ( plin, vodovod, kanalizacija, TK kabeli, EE kabeli), sva geodetska mjerenja, osiguranje osi iskolčene trase, obnavljanje i odr</t>
  </si>
  <si>
    <t>4.1.2.</t>
  </si>
  <si>
    <t>Iskolčenje trase kabelske kanalizacije. Stavka obuhvaća iskolčenje trase za kabelsku kanalizaciju, sva geodetska mjerenja osiguranje osi iskolčene trase, obnavljanje i održavanje iskolčenih oznaka na terenu od početka radova do predaje svih radova investi</t>
  </si>
  <si>
    <t>4.1.3.</t>
  </si>
  <si>
    <t>Iskolčenje pozicije kabelskih zdenaca. Stavka obuhvaća iskolčenje kabelskih zdenaca (glavnih i revizijskih), sva geodetska mjerenja, osiguranje osi iskolčene trase, obnavljanje i održavanje iskolčenih oznaka na terenu od početka radova do predaje svih radova</t>
  </si>
  <si>
    <t>4.2.</t>
  </si>
  <si>
    <t>4.2.1.</t>
  </si>
  <si>
    <t>Strojni iskop kabelskog rova u materijalu, zemlji “C“ kategorije. Podrazumijeva iskop rova za kabele, građevinske jame, proširenje rova za kabelski vod. Iskop materijala uz svu potrebnu zaštitu stabilnosti rova (razupiranje, odvodnja, zbijanje), odlaganje iskopanog materijala, razastiranje i čišćenje u zoni radova. Rov slijedećih dimenzija:</t>
  </si>
  <si>
    <t>NN kabelski priključak      0,6mx1,0 m</t>
  </si>
  <si>
    <t>vagarska kućica  0,6mx0,8 m</t>
  </si>
  <si>
    <t>vanjska rasvjeta 0,6mx0,6 m</t>
  </si>
  <si>
    <t>4.2.2.</t>
  </si>
  <si>
    <t>Strojni iskop kabelskog rova / građevinske jame/ u zemlji “C“ kategorije za montažu kabelskih zdenaca i izradu kabelskih spojnica na trasi polaganja predmetnog kabela.       Podrazumijeva iskop građevinske jame, proširenje, uz svu potrebnu zaštitu stabilnosti rova. Građevinska jama 2mx2mx1,5m</t>
  </si>
  <si>
    <t>4.2.3.</t>
  </si>
  <si>
    <t xml:space="preserve">Dobava i strojna ugradnja kabelskog zdenca-glavni u iskopani rov /građevinsku jamu/, tip MZ D2 ,dimenzije 0,80mx0,80mx0,80 m/150 kN. Obuhvaća nabavu, prijevoz i ugradnju kabelskih zdenaca, poklopca i eventualno potrebnih nosača kabela, zasipavanje materijalom, izrada do potpune gotovosti. </t>
  </si>
  <si>
    <t>4.2.4.</t>
  </si>
  <si>
    <t>4.2.5.</t>
  </si>
  <si>
    <t xml:space="preserve">Dobava i polaganje zaštitnih cijevi PEHD, DN 80 mm, na      pripremljenu zemljanu podlogu u kabelskom rovu za kasnije uvlačenje kabela /ispod prometnice/ </t>
  </si>
  <si>
    <t>4.2.6.</t>
  </si>
  <si>
    <t xml:space="preserve">Dobava i polaganje zaštitnih cijevi PEHD, DN 110 mm, na      pripremljenu zemljanu podlogu u kabelskom rovu za kasnije uvlačenje kabela /ispod prometnice/ </t>
  </si>
  <si>
    <t>4.2.7.</t>
  </si>
  <si>
    <t>Doprema potrebnog materijala i polaganje u kabelski rov slijedeće opreme. Ista se polaže prilikom zatrpavanja rova /NN priključak, vagarska kućica/.
- PVC štitnici                        m     135
- PVC traka upozorenja         m     135
- križne spojnice                   kom    10</t>
  </si>
  <si>
    <t>4.2.8.</t>
  </si>
  <si>
    <t>4.2.9.</t>
  </si>
  <si>
    <t>4.2.10.</t>
  </si>
  <si>
    <t>4.2.11.</t>
  </si>
  <si>
    <t xml:space="preserve">Snimanje položenih kabela te izrada katastra voda  /geodetski snimak izvedenog stanja/ </t>
  </si>
  <si>
    <t>4.2.12.</t>
  </si>
  <si>
    <t xml:space="preserve">Iskop jame u zemlji, te izrada betonskog temelja sa anker vijcima i PVC cijevima, za potrebe vanjske rasvjete, dimenzije temelja 0,8mx0,8mx0,8m. </t>
  </si>
  <si>
    <t>4.2.13.</t>
  </si>
  <si>
    <t>4.3.</t>
  </si>
  <si>
    <t>4.3.1.</t>
  </si>
  <si>
    <t>Elektroenergetski NN kabel tip PP00-A 4x185 mm². Obuhvaća nabavu, prijevoz i polaganje kabela u pripremljeni rov te provlačenje kroz cijevi i u trafostanicu. 
Obračun po izvedenim količinama. Provjeriti i potvrditi količinu prije narudžbe i dopreme na teren.</t>
  </si>
  <si>
    <t>4.3.2.</t>
  </si>
  <si>
    <t xml:space="preserve">Nabava, doprema na gradilište i izrada kabelskih završetaka prema uputama isporučitelja predmetne opreme /kabelske stopice/ </t>
  </si>
  <si>
    <t>4.3.3.</t>
  </si>
  <si>
    <t>Uzemljivač bakreno uže 50 mm² 
Obuhvaća nabavu, prijevoz i polaganje uzemljivača u pripremljeni kabelski rov te provlačenje kroz cijevi i u trafostanice. Obračun po izvedenim količinama. Provjeriti i  potvrditi količinu prije narudžbe i dopreme na gradilište</t>
  </si>
  <si>
    <t>4.3.4.</t>
  </si>
  <si>
    <t>4.3.5.</t>
  </si>
  <si>
    <t>Dobava i polaganje kabela i ostalog materijala u iskopani kabelski kanal, kako slijedi:</t>
  </si>
  <si>
    <t xml:space="preserve"> kabel PP00 5x16 mm2</t>
  </si>
  <si>
    <t>Cu uže 50 mm2</t>
  </si>
  <si>
    <t>kabel PP00 5x6 mm2</t>
  </si>
  <si>
    <t>traka P 25x4 mm</t>
  </si>
  <si>
    <t>križne spojnice</t>
  </si>
  <si>
    <t>4.3.6.</t>
  </si>
  <si>
    <t>Dobava i postava stupova vanjske rasvjete, okrugli pocinčani, sa priključnom kutijom sa osiguračem, kabelom PP-Y 3x1,5 mm2. Postava sa prirubnicom na anker vijke. Visina stupa 6 m.</t>
  </si>
  <si>
    <t>4.3.7.</t>
  </si>
  <si>
    <t>4.3.8.</t>
  </si>
  <si>
    <t>4.3.9.</t>
  </si>
  <si>
    <t>4.3.10.</t>
  </si>
  <si>
    <t>Provjera ispravnosti montaže elemenata instalacije,ispitivanje funkcionalnosti, provjera djelovanja zaštite od kratkog spoja, mjerenje      otpora petlje, pribavljanje tehničke i atestne dokumentacije</t>
  </si>
  <si>
    <t>R E K A P I T U L A C I J A</t>
  </si>
  <si>
    <t>RAZDJELNICI NISKOG NAPONA</t>
  </si>
  <si>
    <t>POGON I RASVJETA - SUSTAV BRIKETIRANJA</t>
  </si>
  <si>
    <t>GROMOBRANSKA INSTALACIJA</t>
  </si>
  <si>
    <t>NN KABELSKI RAZVOD I VANJSKA RASVJETA</t>
  </si>
  <si>
    <t xml:space="preserve">ELEKTROINSTALACIJE </t>
  </si>
  <si>
    <t>tropolni osigurač- pruga 160A/III/____ A  sa pripadajućim osiguračima</t>
  </si>
  <si>
    <t>Provjera ispravnosti montaže elemenata instalacije, ispitivanje funkcionalnosti, provjera djelovanja zaštite od kratkog spoja, mjerenje otpora petlje, pribavljanje tehničke i atestne dokumentacije</t>
  </si>
  <si>
    <t>2.00 POGON I RASVJETA - SUSTAV SUŠARA</t>
  </si>
  <si>
    <t xml:space="preserve">PP00 5x16   mm2          </t>
  </si>
  <si>
    <t xml:space="preserve">PP00 5x25  mm2          </t>
  </si>
  <si>
    <t xml:space="preserve">PP00 5x35  mm2          </t>
  </si>
  <si>
    <t>kaoflex fi 20(25) mm                              ca.</t>
  </si>
  <si>
    <t>Dobava, montaža i spajanje prekidača</t>
  </si>
  <si>
    <t xml:space="preserve">Prekidač OG,  izmjenični    </t>
  </si>
  <si>
    <t>Dobava, montaža i spajanje parapetnog kanala sa pregradama, maskom, nosačima i sa utičnicama:</t>
  </si>
  <si>
    <t>priključnica ugradna dvostruka</t>
  </si>
  <si>
    <t>priključnica komunikacijska dvostruka</t>
  </si>
  <si>
    <t>Izvedba povezivanja metalnih masa u stanicama, sa dobavom materijala:
     -P   6 mm2                       m     30
     -P 10 mm2                       m     35
     -kabelske stopice           kom  40</t>
  </si>
  <si>
    <t>Provjera ispravnosti montaže elemenata instalacije,ispitivanje funkcionalnosti, provjera djelovanja zaštite od kratkog spoja, mjerenje otpora petlje, pribavljanje tehničke i atestne dokumentacije</t>
  </si>
  <si>
    <t xml:space="preserve">Dobava materijala i izrada gromobranskog uzemljivača trakom iz nehrđajućeg čelika RH 1 30x3,5 mm prema teh.opisu i nacrtu i spojnicama </t>
  </si>
  <si>
    <t>Iskop kanala za gromobranski uzemljivač 0,5mx0,6m, polaganje trake "na nož" i zatrpavanje uz postepeno nabijanje, do potpune gotovosti.</t>
  </si>
  <si>
    <t>Dobava materijala i izrada vijčanog spoja gromobranskog uzemljivača-trake na sušaru. Spoj izvedi vijkom M 8(10) iz nehrđajućeg čelika. Po izvedbi spoja isti zaštititi premazom.</t>
  </si>
  <si>
    <t>traka-traka - nehrđajući čelik</t>
  </si>
  <si>
    <t>Dobava Cu užeta 10 mm2 za povezivanje opreme u toplinskim stanicama. Koristiti kabelske stopice za veze između opreme i vijke M8  sa zupčastim podložnim pločicama.  Isti označiti crvenom bojom.</t>
  </si>
  <si>
    <t xml:space="preserve">4.00 NN KABELSKI RAZVOD </t>
  </si>
  <si>
    <t>NN kabelski priključak      0,8mx1,0 m</t>
  </si>
  <si>
    <t xml:space="preserve">Dobava i strojna ugradnja kabelskog zdenca-glavni u iskopani rov /građevinsku jamu/, tip MZ D2 ,dimenzije 1,0mx1,0mx0,80 m/150 kN. Obuhvaća nabavu, prijevoz i ugradnju kabelskih zdenaca, poklopca i eventualno potrebnih nosača kabela, zasipavanje materijalom, izrada do potpune gotovosti. </t>
  </si>
  <si>
    <t xml:space="preserve">Dobava i polaganje zaštitnih cijevi PEHD, DN 110 mm, na      pripremljenu zemljanu podlogu u kabelskom rovu za kasnije uvlačenje kabela /ispod prometnice i između šahtova/ </t>
  </si>
  <si>
    <t>Doprema potrebnog materijala i polaganje u kabelski rov slijedeće opreme. Ista se polaže prilikom zatrpavanja rova /NN priključak/.
- PVC štitnici                        m     110
- PVC traka upozorenja         m     240
- križne spojnice Cu              kom    25</t>
  </si>
  <si>
    <t>Dobava i polaganje kabela i ostalog materijala u PVC cijevi između šahtova u iskopani kabelski kanal, kako slijedi:</t>
  </si>
  <si>
    <t xml:space="preserve"> kabel FG7(0)R 4x1x185 mm2</t>
  </si>
  <si>
    <t xml:space="preserve"> kabel FG7(0)R 4x1x95 mm2</t>
  </si>
  <si>
    <t>POGON I RASVJETA - SUSTAV SUŠARA</t>
  </si>
  <si>
    <t>NN KABELSKI RAZVOD</t>
  </si>
  <si>
    <t>Izrada habajućeg sloja AC 8 surf  50/70 AG1 M2-E, debljine 4,0 cm ili jednoakovrijednog.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</si>
  <si>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 xml:space="preserve">Dobava, polaganje i spajanje jednožilnog kabela SN za spajanje  razdjelnika TRAFO POLJE sa transformatorom u trafo komori, tip XHE 49A-20 kV presjeka 3x(1x70/16 mm2) opremljenog sa  po 6 završnika tipa RAYKEM termostezljivih po kabelu, duljine  od cca. 10 m (snop od 3 žile) ili jednoakovrijedno i svom drugom potrebnom opremom  i  materijalima, konzole za ovjes i pričvršćenje i dovršenje istog. Postavljanje se vrši kroz otvor u AB ploči i u podrumu ispod  transformatora i SN blokova. </t>
  </si>
  <si>
    <t>GRUPA 1.</t>
  </si>
  <si>
    <t>NADSTREŠNICA ZA TRAKASTU SUŠARU</t>
  </si>
  <si>
    <t>VODOVOD I ODVODNJA</t>
  </si>
  <si>
    <t>VANJSKO UREĐENJE</t>
  </si>
  <si>
    <t>GRUPA 2.</t>
  </si>
  <si>
    <t>GRUPA 3.</t>
  </si>
  <si>
    <t>GRUPA 4.</t>
  </si>
  <si>
    <t>GRUPA 5.</t>
  </si>
  <si>
    <t>GRUPA 6.</t>
  </si>
  <si>
    <t>GRUPA 7.</t>
  </si>
  <si>
    <t>GRUPA 8.</t>
  </si>
  <si>
    <t>REKAPITULACIJA SVEUKUPNO</t>
  </si>
  <si>
    <t>=</t>
  </si>
  <si>
    <t>HALA ZA PROIZVODNJU BRIKETA</t>
  </si>
  <si>
    <t>+ PDV 25 %</t>
  </si>
  <si>
    <t>SVEUKUPNO</t>
  </si>
  <si>
    <t xml:space="preserve">REKAPITULACIJA </t>
  </si>
  <si>
    <r>
      <t xml:space="preserve">Dobava betona i betoniranje  ARMIRANO BETONSKIH TEMELJNIH STOPA. </t>
    </r>
    <r>
      <rPr>
        <sz val="10"/>
        <color theme="1"/>
        <rFont val="Arial"/>
        <family val="2"/>
      </rPr>
      <t xml:space="preserve">Temeljne stope dimenzijama iz projektne dokumentacije. </t>
    </r>
    <r>
      <rPr>
        <b/>
        <sz val="10"/>
        <color theme="1"/>
        <rFont val="Arial"/>
        <family val="2"/>
      </rPr>
      <t>Temeljne stope se betoniraju betonom C 30/37 ili jednoakovrijednim.</t>
    </r>
    <r>
      <rPr>
        <sz val="10"/>
        <color theme="1"/>
        <rFont val="Arial"/>
        <family val="2"/>
      </rPr>
      <t xml:space="preserve">  U cijenu uključiti dobavu betona, sav potreban pomoćni i vezni materijal te nabijanje. </t>
    </r>
    <r>
      <rPr>
        <b/>
        <sz val="10"/>
        <color theme="1"/>
        <rFont val="Arial"/>
        <family val="2"/>
      </rPr>
      <t>Količina armature u zasebnoj stavci.</t>
    </r>
    <r>
      <rPr>
        <sz val="10"/>
        <color theme="1"/>
        <rFont val="Arial"/>
        <family val="2"/>
      </rPr>
      <t xml:space="preserve"> Sve prema projektu konstrukcije i ostaloj projektnoj dokumentaciji. Obračun po m3 ugrađenog betona.</t>
    </r>
  </si>
  <si>
    <r>
      <t xml:space="preserve">Dobava betona i betoniranje  ARMIRANO BETONSKIH TEMELJNIH STOPA  za postavu montažnih prefabriciranih čaša za montažu stupova. </t>
    </r>
    <r>
      <rPr>
        <sz val="10"/>
        <color theme="1"/>
        <rFont val="Arial"/>
        <family val="2"/>
      </rPr>
      <t>Temeljne stope dimenzijama iz projektne dokumentacije. Prije samog betoniranja ostaviti armaturu za ležaj temeljnih greda.</t>
    </r>
    <r>
      <rPr>
        <b/>
        <sz val="10"/>
        <color theme="1"/>
        <rFont val="Arial"/>
        <family val="2"/>
      </rPr>
      <t>Temeljne stope se betoniraju betonom C 30/37ili jednoakovrijednim.</t>
    </r>
    <r>
      <rPr>
        <sz val="10"/>
        <color theme="1"/>
        <rFont val="Arial"/>
        <family val="2"/>
      </rPr>
      <t xml:space="preserve">  U cijenu uključiti dobavu betona, sav potreban pomoćni i vezni materijal te nabijanje. </t>
    </r>
    <r>
      <rPr>
        <b/>
        <sz val="10"/>
        <color theme="1"/>
        <rFont val="Arial"/>
        <family val="2"/>
      </rPr>
      <t>Armaturni nacrt u montažnoj ab konstrukciji, dok je količina armature u zasebnoj stavci.</t>
    </r>
    <r>
      <rPr>
        <sz val="10"/>
        <color theme="1"/>
        <rFont val="Arial"/>
        <family val="2"/>
      </rPr>
      <t xml:space="preserve"> Sve prema projektu konstrukcije i ostaloj projektnoj dokumentaciji. Obračun po m3 ugrađenog betona.</t>
    </r>
  </si>
  <si>
    <r>
      <t>Dobava betona i betoniranje podne AB PLOČE PRIZEMLJA DEBLJINE 20 CM (na tampon od šljunka prekriven 2xpe folijom - izvesti pažljivo da se folija ne ošteti). Ploču izvesti u padu prema projektu. Betonira se betonom C 30/37ili jednoakovrijednim.</t>
    </r>
    <r>
      <rPr>
        <sz val="10"/>
        <color theme="1"/>
        <rFont val="Arial"/>
        <family val="2"/>
      </rPr>
      <t xml:space="preserve">  Naknadno u ab ploči izvesti dilatacione reške (rezanjem) u poljima max. površine 30 m2, te kitanje dilatacionih reški trajnoelastičnim kitom. U podnu ploču prije betoniranja na ulazne pragove  "L" profil (u zasebnoj stavci). </t>
    </r>
    <r>
      <rPr>
        <b/>
        <sz val="10"/>
        <color theme="1"/>
        <rFont val="Arial"/>
        <family val="2"/>
      </rPr>
      <t xml:space="preserve">Istovremeno sa izvedbom ab ploče izvesti industrijski pod korodur debljine 3-4 mm tj. 5 kg/m2 sa strojnim zaglađivanjem. 
</t>
    </r>
    <r>
      <rPr>
        <sz val="10"/>
        <color theme="1"/>
        <rFont val="Arial"/>
        <family val="2"/>
      </rPr>
      <t xml:space="preserve"> U cijenu uračunati korodur, izrada dilatacionih reški, kitanje,  trajnoelastični kit, izvođenje svih otvora i kanalica u ploči, fino poravnanje ploče.  
Armatura u zasebnoj stavci. 
Na predviđenim mjestima ostaviti potrebne otvore za prolaz instalacija. 
Sve prema projektu konstrukcije i ostaloj projektnoj dokumentaciji. 
Obračun po m3 ugrađenog betona s izvedenim gornjim slojem korodurom.
</t>
    </r>
  </si>
  <si>
    <t>Nakon postavljanja ab montažnih stupova u temeljne čaše u cijenu uključiti i potrebno zaljevanje betonom C 30/37 ili jednoakovrijednim.</t>
  </si>
  <si>
    <r>
      <t>Dobava betona i betoniranje podne AB PLOČE PRIZEMLJA DEBLJINE 20 CM (na tampon od šljunka prekriven 2xpe folijom - izvesti pažljivo da se folija ne ošteti). Ploču izvesti u padu prema projektu. Betonira se betonom C 30/37 ili jednoakovrijednim.</t>
    </r>
    <r>
      <rPr>
        <sz val="10"/>
        <color theme="1"/>
        <rFont val="Arial"/>
        <family val="2"/>
      </rPr>
      <t xml:space="preserve">  Naknadno u ab ploči izvesti dilatacione reške (rezanjem) u poljima max. površine 30 m2, te kitanje dilatacionih reški trajnoelastičnim kitom. U podnu ploču prije betoniranja na ulazne pragove  "L" profil (u zasebnoj stavci). </t>
    </r>
    <r>
      <rPr>
        <b/>
        <sz val="10"/>
        <color theme="1"/>
        <rFont val="Arial"/>
        <family val="2"/>
      </rPr>
      <t xml:space="preserve">Istovremeno sa izvedbom ab ploče izvesti industrijski pod korodur debljine 3-4 mm tj. 5 kg/m2 sa strojnim zaglađivanjem. 
</t>
    </r>
    <r>
      <rPr>
        <sz val="10"/>
        <color theme="1"/>
        <rFont val="Arial"/>
        <family val="2"/>
      </rPr>
      <t xml:space="preserve"> U cijenu uračunati korodur, izrada dilatacionih reški, kitanje,  trajnoelastični kit, izvođenje svih otvora i kanalica u ploči, fino poravnanje ploče.  
Armatura u zasebnoj stavci. 
Na predviđenim mjestima ostaviti potrebne otvore za prolaz instalacija. 
Sve prema projektu konstrukcije i ostaloj projektnoj dokumentaciji. 
Obračun po m3 ugrađenog betona s izvedenim gornjim slojem korodurom.
</t>
    </r>
  </si>
  <si>
    <r>
      <t>Dobava, siječenje, savijanje i polaganje rebraste i mrežaste armature</t>
    </r>
    <r>
      <rPr>
        <sz val="10"/>
        <color theme="1"/>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podna ab ploča ....</t>
    </r>
  </si>
  <si>
    <r>
      <t xml:space="preserve">Dobava i ugradnja ČELIČNE VRUĆE POCINČANE KONSTRUKCIJE  S 235 JR, Fe 360 ili jednakovrijedno.
- STUPOVI HEA 200, KROVNI REŠETKASTI NOSAČI, VJETROVNI SPREGOVI, ZATEGE, PODROŽNICE
</t>
    </r>
    <r>
      <rPr>
        <sz val="10"/>
        <color theme="1"/>
        <rFont val="Arial"/>
        <family val="2"/>
      </rPr>
      <t>U cijenu uključiti: 
- pocinčavanje s probnom montažom
- izrada radioničke dokumentacije čelika
- svi potrebni ukrutni limovi, limovi za priključke
-sva spojna sredstva
Obračun po kg ugrađene konstrukcije.</t>
    </r>
  </si>
  <si>
    <t>Izrada nosivog sloja  AC 22 base 50/70 AG6 M2-E, debljine 6.0 cm ili jednoakovrijednog .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</si>
  <si>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r>
      <t xml:space="preserve">Razdjelnik glavnog razvoda </t>
    </r>
    <r>
      <rPr>
        <b/>
        <sz val="12"/>
        <rFont val="Trebuchet MS"/>
        <family val="2"/>
        <charset val="238"/>
      </rPr>
      <t>GRO 1</t>
    </r>
    <r>
      <rPr>
        <sz val="10"/>
        <rFont val="Trebuchet MS"/>
        <family val="2"/>
        <charset val="238"/>
      </rPr>
      <t xml:space="preserve"> izveden kao  samostojeći višedijelni blok, opremljen prema jednopolnoj shemi i tehničkom opisu, sa slijedećim ugrađenim elementima</t>
    </r>
  </si>
  <si>
    <t>tropolni niskonaponski prekidač, 400 A, daljinski isklop 230 V, pomoćni kontakti, tip S5N 400 FC ili jednako vrijedan</t>
  </si>
  <si>
    <t>strujni mjerni transformatori 400/5 A</t>
  </si>
  <si>
    <t>četveropolni katodni odvodnik prenapona 100/65 kA, OVR 365 ili jednako vrijedan</t>
  </si>
  <si>
    <t>kućište osigurača E931/  A, ili jednako vrijedan</t>
  </si>
  <si>
    <t xml:space="preserve">kućište osigurača E933/  A, ili jednako vrijedan                                              </t>
  </si>
  <si>
    <t xml:space="preserve">mjerni terminal UMG 508, ili jednako vrijedan                                                </t>
  </si>
  <si>
    <t xml:space="preserve">FID - F364 40/0,3 A, ili jednako vrijedan                                                             </t>
  </si>
  <si>
    <t xml:space="preserve">FID - F364 40/0,03 A, ili jednako vrijedan                                                           </t>
  </si>
  <si>
    <t xml:space="preserve">automatski prekidač  S 251 C   6A -1p, ili jednako vrijedan                               </t>
  </si>
  <si>
    <t xml:space="preserve">automatski prekidač  S 251 C 10A -1p, ili jednako vrijedan                                  </t>
  </si>
  <si>
    <t xml:space="preserve">automatski prekidač  S 251 C 16A -1p, ili jednako vrijedan                                  </t>
  </si>
  <si>
    <t xml:space="preserve">automatski prekidač  S 253 C   6A -3p, ili jednako vrijedan                                  </t>
  </si>
  <si>
    <t xml:space="preserve">automatski prekidač  S 253 C 10A -3p, ili jednako vrijedan                                  </t>
  </si>
  <si>
    <t xml:space="preserve">automatski prekidač  S 253 C 16A -3p, ili jednako vrijedan                                  </t>
  </si>
  <si>
    <t xml:space="preserve">automatski prekidač  S 253 C 25A -3p, ili jednako vrijedan                                  </t>
  </si>
  <si>
    <t xml:space="preserve">sklopnik ESB 24, 4-p, 230V, ili jednako vrijedan                                                </t>
  </si>
  <si>
    <t xml:space="preserve">relej bistabil IR  230 V, ili jednako vrijedan                                                         </t>
  </si>
  <si>
    <t xml:space="preserve">preklopka CBK 1-0-2, 1p, 10A, ili jednako vrijedan                                            </t>
  </si>
  <si>
    <t xml:space="preserve">svjetlosna sklopka sa osjetnikom TWS-1+ LS -1, ili jednako vrijedan                                                        </t>
  </si>
  <si>
    <t xml:space="preserve">digitalni  programator DTS 7/1, ili jednako vrijedan                                             </t>
  </si>
  <si>
    <t xml:space="preserve">sklopnik ESB 24, 4-p, 230V, ili jednako vrijedan </t>
  </si>
  <si>
    <r>
      <t xml:space="preserve">Razdjelnik razvoda </t>
    </r>
    <r>
      <rPr>
        <b/>
        <sz val="12"/>
        <rFont val="Trebuchet MS"/>
        <family val="2"/>
        <charset val="238"/>
      </rPr>
      <t>Ru</t>
    </r>
    <r>
      <rPr>
        <sz val="10"/>
        <rFont val="Trebuchet MS"/>
        <family val="2"/>
        <charset val="238"/>
      </rPr>
      <t xml:space="preserve">  izveden kao ugradna metalna razdjelnica opremljena prema jednopolnoj shemi i tehničkom opisu, sa slijedećim ugrađenim elementima: </t>
    </r>
  </si>
  <si>
    <t xml:space="preserve">FID - F364 40/0,03 A, ili jednako vrijedan                                                             </t>
  </si>
  <si>
    <t xml:space="preserve">automatski prekidač  S 251 C   6A -1p, ili jednako vrijedan                                  </t>
  </si>
  <si>
    <t xml:space="preserve">automatski prekidač  S 253 C 10A -3p, ili jednako vrijedan          </t>
  </si>
  <si>
    <t>automatski prekidač  S 253 C 16A -3p, ili jednako vrijedan</t>
  </si>
  <si>
    <t xml:space="preserve">zaštitni prekidač DS 951 C16/0,3A-2p, ili jednako vrijedan                                  </t>
  </si>
  <si>
    <t xml:space="preserve">automatski prekidač  S 251 C 16A -3p, ili jednako vrijedan                                  </t>
  </si>
  <si>
    <t>Priključnica p/ž, 1f    jednostruka</t>
  </si>
  <si>
    <t>Priključnica p/ž, 1f    dvostruka</t>
  </si>
  <si>
    <t>svjetiljka protupanike, tip kao BEGHELLI 18/3, IP65, ili jednako vrijedan</t>
  </si>
  <si>
    <t xml:space="preserve">Dobava, materijala i izrada brtvljenja protupožarnim jastucima  ili pjenom i premazom proboje kanalica između dva odvojena požarna sektora 
-proboj za kanalicu 350x200 mm  </t>
  </si>
  <si>
    <t>četveropolni katodni odvodnik prenapona 100/65 kA, OVR 365, ili jednako vrijedan</t>
  </si>
  <si>
    <t>tropolni osigurač- pruga 400A/III/____ A  sa pripadajućim osiguračima</t>
  </si>
  <si>
    <t xml:space="preserve">FID - F364 40/0,3 A , ili jednako vrijedan                                                            </t>
  </si>
  <si>
    <t xml:space="preserve">automatski prekidač  S 251 C   6A -1p , ili jednako vrijedan                              </t>
  </si>
  <si>
    <t xml:space="preserve">automatski prekidač  S 253 C   6A -3p , ili jednako vrijedan                                 </t>
  </si>
  <si>
    <t xml:space="preserve">tropolni niskonaponski prekidač, 400 A, daljinski isklop 230 V, pomoćni kontakti, tip S5N 400 FC, ili jednako vrijedan </t>
  </si>
  <si>
    <t>strujni mjerni transformatori 400/5 A CTR 400, ili jednako vrijedan</t>
  </si>
  <si>
    <t xml:space="preserve">automatski prekidač  S 253 C 16A -3p , ili jednako vrijedan                                 </t>
  </si>
  <si>
    <t>tropolni niskonaponski prekidač, 250 A, daljinski isklop 230 V, pomoćni kontakti, tip S3N 250 FC , ili jednako vrijedan</t>
  </si>
  <si>
    <t>strujni mjerni transformatori 200/5 A CTR 200, ili jednako vrijedan</t>
  </si>
  <si>
    <t>Pripremno završni radovi i sanacija radilišta sve u dogovoru sa investitorom</t>
  </si>
  <si>
    <t xml:space="preserve">Dobava i postava protupožarnih aparata, oznaka upozorenja i ostalog vezano za početno gašenje, a sve prema elaboratu zaštite od požara </t>
  </si>
  <si>
    <t>*betonsko – čelični most, dužine 18,0m, širine 3,0m (tri segmenta 6mx3m)</t>
  </si>
  <si>
    <t>*most se isporučuje kompletan sa armaturom spreman za naljevanje betona*mostovi se izrađuje u Hrvatskoj, transportiraju se običnim prijevozom</t>
  </si>
  <si>
    <t>Mjerne doze nosivosti 30t, potrebno je 8kom *Povezani su sa terminalom komunikacijskim kablovima i spojnom kutijom na samom mostu*komunikacijski kablovi provučeni kroz mostu *komunikacijski kabel između mosta vage i terminala  PIML R60</t>
  </si>
  <si>
    <r>
      <t>*temperaturno područje - 10</t>
    </r>
    <r>
      <rPr>
        <vertAlign val="superscript"/>
        <sz val="11"/>
        <rFont val="Calibri"/>
        <family val="2"/>
        <scheme val="minor"/>
      </rPr>
      <t>0</t>
    </r>
    <r>
      <rPr>
        <sz val="11"/>
        <rFont val="Calibri"/>
        <family val="2"/>
        <scheme val="minor"/>
      </rPr>
      <t>C do + 40</t>
    </r>
    <r>
      <rPr>
        <vertAlign val="superscript"/>
        <sz val="11"/>
        <rFont val="Calibri"/>
        <family val="2"/>
        <scheme val="minor"/>
      </rPr>
      <t>0</t>
    </r>
    <r>
      <rPr>
        <sz val="11"/>
        <rFont val="Calibri"/>
        <family val="2"/>
        <scheme val="minor"/>
      </rPr>
      <t>C (max. - 30</t>
    </r>
    <r>
      <rPr>
        <vertAlign val="superscript"/>
        <sz val="11"/>
        <rFont val="Calibri"/>
        <family val="2"/>
        <scheme val="minor"/>
      </rPr>
      <t>0</t>
    </r>
    <r>
      <rPr>
        <sz val="11"/>
        <rFont val="Calibri"/>
        <family val="2"/>
        <scheme val="minor"/>
      </rPr>
      <t>C do + 70</t>
    </r>
    <r>
      <rPr>
        <vertAlign val="superscript"/>
        <sz val="11"/>
        <rFont val="Calibri"/>
        <family val="2"/>
        <scheme val="minor"/>
      </rPr>
      <t>0</t>
    </r>
    <r>
      <rPr>
        <sz val="11"/>
        <rFont val="Calibri"/>
        <family val="2"/>
        <scheme val="minor"/>
      </rPr>
      <t>C</t>
    </r>
  </si>
  <si>
    <t>*izrađena od inox-a, zaštita IP 69K</t>
  </si>
  <si>
    <t xml:space="preserve">*alati za montažu izrađeni od inox-a </t>
  </si>
  <si>
    <t>*spoj na PC sa programom za praćenje prometa preko vage i preko RS 232</t>
  </si>
  <si>
    <t>Montaža opreme i mosta vage, s montažnim materijalom</t>
  </si>
  <si>
    <t>*umjeravanjs vage sa kontrolnim utezima, kalibracij</t>
  </si>
  <si>
    <t>*prijevoz mosta i opreme</t>
  </si>
  <si>
    <t>*utege za ovjeru vage kod nadležnih tijela RH(DZM)</t>
  </si>
  <si>
    <t>*izdavanje certifikata – Ovjernice</t>
  </si>
  <si>
    <t xml:space="preserve">Program za praćenje prometa preko vage </t>
  </si>
  <si>
    <t xml:space="preserve">*prvo vaganje </t>
  </si>
  <si>
    <t>*drugo vaganje za instalaciju programa</t>
  </si>
  <si>
    <t>*jedno vaganje sa memoriranim tarama kamiona</t>
  </si>
  <si>
    <t>*registre dobavljača – kupca, roba, kamiona i vozača</t>
  </si>
  <si>
    <t>*izvješća prometa po dobavljačima – kupcima, robama, kamionima i vozačima</t>
  </si>
  <si>
    <t>*izvješće svih mjerenja (vaganja)</t>
  </si>
  <si>
    <t>*izvješće krivih mjerenja(vaganja)</t>
  </si>
  <si>
    <t>*naknadna obrada</t>
  </si>
  <si>
    <t>Građevinske radove za montažu vage, izrada temelja, tipski projekt osigurava LIBRA TEHNIČAR</t>
  </si>
  <si>
    <t>Dobava i montaža Terminal IND 246 proizvođač METTLER TOLEDO ili jednakovrijedno</t>
  </si>
  <si>
    <t>1.02</t>
  </si>
  <si>
    <t xml:space="preserve">Dobava i montaža registracijskog uređaja –printer </t>
  </si>
  <si>
    <t>Dobava i postava tipske vagarske kućice, dimenzija 2,4x2,4m, s postavom na temelje ili kulir ploće te potrebnim montažnim materijalom. U sklopu vagarske kućice potrebno je ugraditi uređaj za grijanje i hlađenje inverter sistem proizvodnje HAIER ili jednakovrijedno, snaja grijanja 3,5kW i hlađenja 2,8kW, zajedno sa cjevovodom-plinskom i tekučom fazom, odvod kondenzata i konzolni materijal, pušteno u pogon.</t>
  </si>
  <si>
    <t>1.06</t>
  </si>
  <si>
    <t>1.07</t>
  </si>
  <si>
    <t>1.08</t>
  </si>
  <si>
    <t>ZEMLJANI RADOVI UKUPNO</t>
  </si>
  <si>
    <t>BETONSKI  I  ARMIRANO BETONSKI RADOVI UKUPNO</t>
  </si>
  <si>
    <t>TESARSKI RADOVI UKUPNO</t>
  </si>
  <si>
    <t>IZOLATERSKI RADOVI UKUPNO</t>
  </si>
  <si>
    <t>BRAVARSKI RADOVI UKUPNO</t>
  </si>
  <si>
    <t>1.00 RAZDJELNICI NISKOG NAPONA UKUPNO</t>
  </si>
  <si>
    <r>
      <t xml:space="preserve">Razdjelnik glavnog razvoda </t>
    </r>
    <r>
      <rPr>
        <b/>
        <sz val="10"/>
        <rFont val="Arial"/>
        <family val="2"/>
      </rPr>
      <t>GRO 2</t>
    </r>
    <r>
      <rPr>
        <sz val="10"/>
        <rFont val="Arial"/>
        <family val="2"/>
      </rPr>
      <t xml:space="preserve"> izveden kao  samostojeći višedijelni blok, opremljen prema jednopolnoj shemi i tehničkom opisu, sa slijedećim ugrađenim elementima</t>
    </r>
  </si>
  <si>
    <r>
      <t xml:space="preserve">Razdjelnik glavnog razvoda </t>
    </r>
    <r>
      <rPr>
        <b/>
        <sz val="10"/>
        <rFont val="Arial"/>
        <family val="2"/>
      </rPr>
      <t>R1</t>
    </r>
    <r>
      <rPr>
        <sz val="10"/>
        <rFont val="Arial"/>
        <family val="2"/>
      </rPr>
      <t xml:space="preserve"> izveden kao  samostojeći višedijelni blok, opremljen prema jednopolnoj shemi i tehničkom opisu, sa slijedećim ugrađenim elementima</t>
    </r>
  </si>
  <si>
    <r>
      <t xml:space="preserve">Razdjelnik glavnog razvoda </t>
    </r>
    <r>
      <rPr>
        <b/>
        <sz val="10"/>
        <rFont val="Arial"/>
        <family val="2"/>
      </rPr>
      <t>R2</t>
    </r>
    <r>
      <rPr>
        <sz val="10"/>
        <rFont val="Arial"/>
        <family val="2"/>
      </rPr>
      <t xml:space="preserve"> izveden kao  samostojeći višedijelni blok, opremljen prema jednopolnoj shemi i tehničkom opisu, sa slijedećim ugrađenim elementima</t>
    </r>
  </si>
  <si>
    <t>2.00 POGON I RASVJETA - SUSTAV SUŠARA UKUPNO</t>
  </si>
  <si>
    <t xml:space="preserve">3.00 GROMOBRAN I TEMELJNIM UZEMLJIVAČ UKUPNO
</t>
  </si>
  <si>
    <t>GRAĐEVINSKI RADOVI I MATERIJAL UKUPNO</t>
  </si>
  <si>
    <t>ELEKTOMONTAŽNI RADOVI I MATERIJAL UKUPNO</t>
  </si>
  <si>
    <t>PRIPREMNI RADOVI UKUPNO</t>
  </si>
  <si>
    <t>MONTAŽNA AB KONSTRUKCIJA UKUPNO</t>
  </si>
  <si>
    <t xml:space="preserve">BRAVARSKI RADOVI UKUPNO </t>
  </si>
  <si>
    <t>LIMARSKI RADOVI UKUPNO</t>
  </si>
  <si>
    <t>SUŠARA ZA DRVO</t>
  </si>
  <si>
    <t>NADSTREŠNICA ZA BIOMASU</t>
  </si>
  <si>
    <t>MONTAŽERSKI RADOVI UKUPNO</t>
  </si>
  <si>
    <t>IZOLACIONI PANELI UKUPNO</t>
  </si>
  <si>
    <t xml:space="preserve">KERAMIČARSKI RADOVI UKUPNO </t>
  </si>
  <si>
    <t>SOBOSLIKARSKO LIČILAČKI RADOVI UKUPNO</t>
  </si>
  <si>
    <t>POGON I RASVJETA - PP UKUPNO</t>
  </si>
  <si>
    <t xml:space="preserve">SVEUKUPNO: </t>
  </si>
  <si>
    <t>MOSNA VAGA</t>
  </si>
  <si>
    <t>MOSNA VAGA UKUPNO</t>
  </si>
  <si>
    <t>TRAFOSTANICA</t>
  </si>
  <si>
    <r>
      <t xml:space="preserve">Razdjelnik glavnog razvoda </t>
    </r>
    <r>
      <rPr>
        <b/>
        <sz val="10"/>
        <rFont val="Arial"/>
        <family val="2"/>
      </rPr>
      <t>NN razvod T1</t>
    </r>
    <r>
      <rPr>
        <sz val="10"/>
        <rFont val="Arial"/>
        <family val="2"/>
      </rPr>
      <t xml:space="preserve"> izveden kao  samostojeći višedijelni blok, opremljen prema jednopolnoj shemi i tehničkom opisu, sa slijedećim ugrađenim elementima/dobava i montaža/</t>
    </r>
  </si>
  <si>
    <t>BETONSKI I ARMIRANO BETONSKI RADOVI UKUPNO</t>
  </si>
  <si>
    <t>ZIDARSKI I RAZNI RADOVI UKUPNO</t>
  </si>
  <si>
    <t>ELEKTROINSTALACIJE NA TRAFOSTANICI UKUPNO</t>
  </si>
  <si>
    <t>Nabava, doprema na gradilište i izrada kabelskih spojnica prema uputama isporučitelja predmetne opreme.
Kabelska spojnica tip kao POLJ-42/1x120-240, 35 kV, Raychem ili jednoakovrijedno</t>
  </si>
  <si>
    <t xml:space="preserve">Nabava, doprema na gradilište i izrada kabelskih završetaka prema uputama isporučitelja predmetne opreme. Kabelski završeci tip kao POLT-42-E/1XI-ML-5-13, 150-300, 24 kV, Raychem ili jednoakovrijedno.
</t>
  </si>
  <si>
    <t>četveropolni niskonaponski prekidač, 1600A, 65kA mikroprocesorska zaštita, daljinski isklop 230 V, pomoćni kontakti, tip S7H 1600PF PR 212LSI ili jednoakovrijednim</t>
  </si>
  <si>
    <t>1.s.</t>
  </si>
  <si>
    <t>2.a.</t>
  </si>
  <si>
    <t>3.a.</t>
  </si>
  <si>
    <t>gar.</t>
  </si>
  <si>
    <t>I.05. SOBOSLIKARSKI RADOVI UKUPNO</t>
  </si>
  <si>
    <t xml:space="preserve"> SOBOSLIKARSKI RADOVI</t>
  </si>
  <si>
    <t>SOBOSLIKARSKI RADOVI</t>
  </si>
  <si>
    <t>2.0</t>
  </si>
  <si>
    <t>I      PRIPREMNI RADOVI UKUPNO</t>
  </si>
  <si>
    <t>II     ZEMLJANI RADOVI UKUPNO</t>
  </si>
  <si>
    <t xml:space="preserve">III     BETONSKI RADOVI    UKUPNO                                 </t>
  </si>
  <si>
    <t>IV     VANJSKI VODOVOD UKUPNO</t>
  </si>
  <si>
    <t xml:space="preserve">Dobava i montaža višeslojnih vodovodnih cijevi za razvod tople i hladne vode unutar građevine. Instalaciju izvoditi sa čvrstom cijevi ojačanom aluminijem, kao PE-Xc/Al/PE-HD ili jednakovrijedne _____________________. Cijevi se polažu u instalacijski kanal, šliceve izvedene u zidovima objekta, zidne usjeke, proboje i ispod stropa građevine. Na 2 metar dužna cijevi uključiti 3 pres fitinga. U cijenu uključiti  materijal za pričvršćivanje cijevi pomoću kliznih i čvrstih točaka, cijevi se pričvršćuju na svakih 1,0 metara ovisno o profilu cijevi i uputama  proizvođača. Cijevi se izoliraju toplinskom izolacijom debljine 9-20 mm Armaflex ili jednakovrijedno. Kod dopreme cijevi i spojnih komada na gradilište izvođač je obavezan nadzornom inženjeru dostaviti na uvid dokument, tj. ispitivanje od strane JAVNOG ZDRAVSTVA temeljem kojeg se jamči da je materijal upotrijebljiv za pitku vodu (za ljudsku upotrebu).  </t>
  </si>
  <si>
    <t xml:space="preserve">REKAPITULACIJA GLAVNA </t>
  </si>
  <si>
    <t>UKUPNA REKAPITULACIJA</t>
  </si>
  <si>
    <t>PVC VRATA I PROZORI</t>
  </si>
  <si>
    <t>Industrijska selekcijska vrata koja se sastoje iz panela min debljine 40 mm, segment sa aluminijskim profila u koje se ugrađuje plexi staklo, elektromotora za podizanje vrata, a sve sa dojavom i ugradnjom.</t>
  </si>
  <si>
    <t>PVC VRATA I PROZORI UKUPNO</t>
  </si>
  <si>
    <r>
      <t xml:space="preserve">RAVNI FASADNI PANEL – POSTAVLJATI HORIZONTALNO. 
</t>
    </r>
    <r>
      <rPr>
        <sz val="10"/>
        <color theme="1"/>
        <rFont val="Arial"/>
        <family val="2"/>
      </rPr>
      <t xml:space="preserve">Dobava i montaža zidno-fasadnog sustava PANELOM- sastavljen od vanjskog lima debljine 0,5 mm, poliesterska boja debljine 25 my, lim kvalitete S250, pocinčan 275 g/m2 po normi EN1042 I EN 10147-2000. 
</t>
    </r>
    <r>
      <rPr>
        <b/>
        <sz val="10"/>
        <color theme="1"/>
        <rFont val="Arial"/>
        <family val="2"/>
      </rPr>
      <t>Izolacijska jezgra negorivi Isophenic FIRESafe ili jednoakovrijedno,</t>
    </r>
    <r>
      <rPr>
        <sz val="10"/>
        <color theme="1"/>
        <rFont val="Arial"/>
        <family val="2"/>
      </rPr>
      <t xml:space="preserve"> </t>
    </r>
    <r>
      <rPr>
        <b/>
        <sz val="10"/>
        <color theme="1"/>
        <rFont val="Arial"/>
        <family val="2"/>
      </rPr>
      <t>debljine 50 mm (na najtanjem dijelu)</t>
    </r>
    <r>
      <rPr>
        <sz val="10"/>
        <color theme="1"/>
        <rFont val="Arial"/>
        <family val="2"/>
      </rPr>
      <t xml:space="preserve">. </t>
    </r>
    <r>
      <rPr>
        <b/>
        <sz val="10"/>
        <color theme="1"/>
        <rFont val="Arial"/>
        <family val="2"/>
      </rPr>
      <t>Panel s vanjske strane mikrolinirani.</t>
    </r>
    <r>
      <rPr>
        <sz val="10"/>
        <color theme="1"/>
        <rFont val="Arial"/>
        <family val="2"/>
      </rPr>
      <t xml:space="preserve"> </t>
    </r>
    <r>
      <rPr>
        <b/>
        <sz val="10"/>
        <color theme="1"/>
        <rFont val="Arial"/>
        <family val="2"/>
      </rPr>
      <t>Ral boja lima panela po izboru projektanta.</t>
    </r>
    <r>
      <rPr>
        <sz val="10"/>
        <color theme="1"/>
        <rFont val="Arial"/>
        <family val="2"/>
      </rPr>
      <t xml:space="preserve"> Paneli se međusobno spajaju na pero i utor i moraju dobro brtviti. Sve spojeve zakitati  trajnoelastičnim kitom. 
U cijenu uključiti sav potreban materijal,  skelu, kitanje svih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stane proizvođača. 
</t>
    </r>
  </si>
  <si>
    <r>
      <t>Postavljanje sokla (unutarnji i vanjski)  ZIDOVA NEPOLIRANIM keramičkim pločicama greis,</t>
    </r>
    <r>
      <rPr>
        <sz val="12"/>
        <color theme="1"/>
        <rFont val="Calibri"/>
        <family val="2"/>
        <charset val="238"/>
        <scheme val="minor"/>
      </rPr>
      <t xml:space="preserve"> prve klase,  u dva tona.</t>
    </r>
    <r>
      <rPr>
        <b/>
        <sz val="10"/>
        <color theme="1"/>
        <rFont val="Arial"/>
        <family val="2"/>
        <charset val="238"/>
      </rPr>
      <t xml:space="preserve"> </t>
    </r>
    <r>
      <rPr>
        <sz val="10"/>
        <color theme="1"/>
        <rFont val="Arial"/>
        <family val="2"/>
        <charset val="238"/>
      </rPr>
      <t xml:space="preserve">Pločice ljepiti brzoveznim flexibilnim ljepilom ( </t>
    </r>
    <r>
      <rPr>
        <sz val="10"/>
        <color theme="1"/>
        <rFont val="Arial"/>
        <family val="2"/>
      </rPr>
      <t>kao MUREXIN SFK 81 ili jednoakovrijedno</t>
    </r>
    <r>
      <rPr>
        <sz val="10"/>
        <color theme="1"/>
        <rFont val="Arial"/>
        <family val="2"/>
        <charset val="238"/>
      </rPr>
      <t>) na zid i fugirati.</t>
    </r>
    <r>
      <rPr>
        <sz val="12"/>
        <color theme="1"/>
        <rFont val="Calibri"/>
        <family val="2"/>
        <charset val="238"/>
        <scheme val="minor"/>
      </rPr>
      <t xml:space="preserve"> Sokl visine do 15 cm. U cijenu uključiti silikoniziranje spojeva (zid-pod) trajnoelastičnim kitom u tonu po izboru projektanta, sav potreban materijal. </t>
    </r>
    <r>
      <rPr>
        <sz val="10"/>
        <color theme="1"/>
        <rFont val="Arial"/>
        <family val="2"/>
        <charset val="238"/>
      </rPr>
      <t>Obračun po m postavljenog sokla.</t>
    </r>
  </si>
  <si>
    <r>
      <t xml:space="preserve">Jedinična cijena u </t>
    </r>
    <r>
      <rPr>
        <b/>
        <sz val="12"/>
        <color indexed="8"/>
        <rFont val="Cambria"/>
        <family val="1"/>
        <charset val="238"/>
      </rPr>
      <t xml:space="preserve">HRK  </t>
    </r>
    <r>
      <rPr>
        <b/>
        <sz val="12"/>
        <rFont val="Cambria"/>
        <family val="1"/>
        <charset val="238"/>
      </rPr>
      <t>(bez PDV-a)</t>
    </r>
  </si>
  <si>
    <r>
      <t xml:space="preserve">Ukupna cijena u </t>
    </r>
    <r>
      <rPr>
        <b/>
        <sz val="12"/>
        <color indexed="8"/>
        <rFont val="Cambria"/>
        <family val="1"/>
        <charset val="238"/>
      </rPr>
      <t xml:space="preserve">HRK </t>
    </r>
    <r>
      <rPr>
        <b/>
        <sz val="12"/>
        <color indexed="10"/>
        <rFont val="Cambria"/>
        <family val="1"/>
        <charset val="238"/>
      </rPr>
      <t xml:space="preserve"> </t>
    </r>
    <r>
      <rPr>
        <b/>
        <sz val="12"/>
        <rFont val="Cambria"/>
        <family val="1"/>
        <charset val="238"/>
      </rPr>
      <t>(bez PDV-a)</t>
    </r>
  </si>
  <si>
    <r>
      <t xml:space="preserve">Jedinična cijena u </t>
    </r>
    <r>
      <rPr>
        <b/>
        <sz val="12"/>
        <color indexed="8"/>
        <rFont val="Arial"/>
        <family val="2"/>
      </rPr>
      <t xml:space="preserve">HRK </t>
    </r>
    <r>
      <rPr>
        <b/>
        <sz val="12"/>
        <rFont val="Arial"/>
        <family val="2"/>
      </rPr>
      <t>(bez PDV-a)</t>
    </r>
  </si>
  <si>
    <r>
      <t xml:space="preserve">Ukupna cijena u </t>
    </r>
    <r>
      <rPr>
        <b/>
        <sz val="12"/>
        <color indexed="8"/>
        <rFont val="Arial"/>
        <family val="2"/>
      </rPr>
      <t>HRK</t>
    </r>
    <r>
      <rPr>
        <b/>
        <sz val="12"/>
        <color indexed="10"/>
        <rFont val="Arial"/>
        <family val="2"/>
      </rPr>
      <t xml:space="preserve"> </t>
    </r>
    <r>
      <rPr>
        <b/>
        <sz val="12"/>
        <rFont val="Arial"/>
        <family val="2"/>
      </rPr>
      <t>(bez PDV-a)</t>
    </r>
  </si>
  <si>
    <r>
      <t>1.FAZA ISKOPA
Strojni široki iskop sa skidanjem humusa u sloju prosječne debljine 20 cm u terenu III ktg</t>
    </r>
    <r>
      <rPr>
        <sz val="10"/>
        <rFont val="Arial"/>
        <family val="2"/>
      </rPr>
      <t xml:space="preserve">. U cijenu uključiti odvoz zemlje na deponiju gradilišta, </t>
    </r>
    <r>
      <rPr>
        <u/>
        <sz val="10"/>
        <rFont val="Arial"/>
        <family val="2"/>
      </rPr>
      <t>te ispumpavanje podzemne vode u građevnoj jami sve do završetka betoniranja.</t>
    </r>
    <r>
      <rPr>
        <sz val="10"/>
        <rFont val="Arial"/>
        <family val="2"/>
      </rPr>
      <t xml:space="preserve"> Obračunato po m3 stvarno izvršenog iskopa.</t>
    </r>
  </si>
  <si>
    <r>
      <t>Strojni široki iskop jame ispod temelja u sloju prosječne debljine 80 cm u terenu III ktg</t>
    </r>
    <r>
      <rPr>
        <sz val="10"/>
        <rFont val="Arial"/>
        <family val="2"/>
      </rPr>
      <t>. U cijenu uključiti odvoz zemlje na deponiju gradilišta</t>
    </r>
    <r>
      <rPr>
        <u/>
        <sz val="10"/>
        <rFont val="Arial"/>
        <family val="2"/>
      </rPr>
      <t xml:space="preserve"> te ispumpavanje podzemne vode u građevnoj jami sve do završetka betoniranja.</t>
    </r>
    <r>
      <rPr>
        <sz val="10"/>
        <rFont val="Arial"/>
        <family val="2"/>
      </rPr>
      <t xml:space="preserve"> Obračunato po m3 stvarno izvršenog iskopa.</t>
    </r>
  </si>
  <si>
    <r>
      <t>Planiranje i valjanje posteljice</t>
    </r>
    <r>
      <rPr>
        <sz val="10"/>
        <rFont val="Arial"/>
        <family val="2"/>
      </rPr>
      <t xml:space="preserve"> </t>
    </r>
    <r>
      <rPr>
        <b/>
        <sz val="10"/>
        <rFont val="Arial"/>
        <family val="2"/>
      </rPr>
      <t>nakon iskopa.</t>
    </r>
    <r>
      <rPr>
        <sz val="10"/>
        <rFont val="Arial"/>
        <family val="2"/>
      </rPr>
      <t xml:space="preserve"> Radove izvesti u svemu prema o.t.u. Za radove na cestama planiranje izvesti odgovarajučom mehanizacijom prema padovima iz projekta. Nakon planiranja materijal posteljice sabiti do zbijenosti me=20 mn/m2 mjereno kružnom pločom fi 30 cm.  Obračun po m2 uređene i sabite posteljice.            </t>
    </r>
  </si>
  <si>
    <r>
      <t>m</t>
    </r>
    <r>
      <rPr>
        <vertAlign val="superscript"/>
        <sz val="11"/>
        <rFont val="Arial"/>
        <family val="2"/>
      </rPr>
      <t>2</t>
    </r>
  </si>
  <si>
    <r>
      <t>Odvoz kamionom materijala preostalog od iskopa,</t>
    </r>
    <r>
      <rPr>
        <sz val="12"/>
        <color theme="1"/>
        <rFont val="Arial"/>
        <family val="2"/>
      </rPr>
      <t xml:space="preserve"> na deponiju udaljenosti do 10 km, sa strojnim utovarom i istovarom u transportno vozilo. </t>
    </r>
    <r>
      <rPr>
        <sz val="10"/>
        <color indexed="8"/>
        <rFont val="Arial"/>
        <family val="2"/>
      </rPr>
      <t>Plačanje svih pristojbi uključiti u jediničnu cijenu.</t>
    </r>
    <r>
      <rPr>
        <sz val="12"/>
        <color theme="1"/>
        <rFont val="Arial"/>
        <family val="2"/>
      </rPr>
      <t xml:space="preserve"> Količina data u rastresitom stanju  (k=1,25).</t>
    </r>
  </si>
  <si>
    <r>
      <t>m</t>
    </r>
    <r>
      <rPr>
        <vertAlign val="superscript"/>
        <sz val="11"/>
        <rFont val="Arial"/>
        <family val="2"/>
      </rPr>
      <t>3</t>
    </r>
  </si>
  <si>
    <r>
      <t>Dobava betona i betoniranje DONJE BETONSKE PODLOGE debljine 10 cm,</t>
    </r>
    <r>
      <rPr>
        <sz val="12"/>
        <color theme="1"/>
        <rFont val="Arial"/>
        <family val="2"/>
      </rPr>
      <t xml:space="preserve"> </t>
    </r>
    <r>
      <rPr>
        <b/>
        <sz val="10"/>
        <color theme="1"/>
        <rFont val="Arial"/>
        <family val="2"/>
      </rPr>
      <t xml:space="preserve">betonom C 25/30 ili jednoakovrijednim
</t>
    </r>
    <r>
      <rPr>
        <sz val="12"/>
        <color theme="1"/>
        <rFont val="Arial"/>
        <family val="2"/>
      </rPr>
      <t xml:space="preserve">Površinu podloge fino zagladiti da može prihvatiti horizontalnu hidroizolaciju. </t>
    </r>
    <r>
      <rPr>
        <sz val="10"/>
        <color theme="1"/>
        <rFont val="Arial"/>
        <family val="2"/>
      </rPr>
      <t>U cijenu uključiti dobavu betona te nabijanje. Sve prema projektu konstrukcije i ostaloj projektnoj dokumentaciji. Obračun po m2 gotove podloge.</t>
    </r>
  </si>
  <si>
    <r>
      <t>Dobava, siječenje, savijanje i polaganje rebraste i mrežaste armature</t>
    </r>
    <r>
      <rPr>
        <sz val="10"/>
        <rFont val="Arial"/>
        <family val="2"/>
      </rPr>
      <t xml:space="preserve"> u sve ab stavke. Izrada i ugradba armature prema statičkom proračunu i armaturnim nacrtima. Količina je ocjenjena (stvarna količina odredit će se iz armaturnih nacrta). U cijenu uključiti armaturne nacrte i kompletnu armaturu.</t>
    </r>
  </si>
  <si>
    <r>
      <t xml:space="preserve">Izrada, dobava i montaža KLASIČNE RUBNE OPLATE podložnog betona, temeljnih stopa, rubna oplata podne ab ploče, utori u podnoj ploči za zidne panele. </t>
    </r>
    <r>
      <rPr>
        <sz val="10"/>
        <rFont val="Arial"/>
        <family val="2"/>
      </rPr>
      <t xml:space="preserve">U cijenu uključiti sav potreban materijal sa podupiranjem. </t>
    </r>
  </si>
  <si>
    <r>
      <t xml:space="preserve">Izrada, dobava i montaža DVOSTRANE KLASIČNE oplate armirano betonskih vertikalnih stijenki podnih kanala. </t>
    </r>
    <r>
      <rPr>
        <sz val="10"/>
        <rFont val="Arial"/>
        <family val="2"/>
      </rPr>
      <t xml:space="preserve"> U cijenu uključiti sav potreban materijal sa podupiranjem. </t>
    </r>
  </si>
  <si>
    <r>
      <t xml:space="preserve">Dobava i izrada HORIZONTALNE HIDROIZOLACIJE na donjoj betonskoj podlozi.
Hidroizolaciju izvesti </t>
    </r>
    <r>
      <rPr>
        <b/>
        <u/>
        <sz val="10"/>
        <rFont val="Arial"/>
        <family val="2"/>
      </rPr>
      <t>sa jednim slojem</t>
    </r>
    <r>
      <rPr>
        <b/>
        <sz val="10"/>
        <rFont val="Arial"/>
        <family val="2"/>
      </rPr>
      <t xml:space="preserve"> varene bitumenske ljepenke debljine 4 mm i jednim hladnim premazom resitolom.</t>
    </r>
    <r>
      <rPr>
        <sz val="10"/>
        <rFont val="Arial"/>
        <family val="2"/>
      </rPr>
      <t xml:space="preserve"> Izolacione trake međusobno variti sa preklopom min. 10 cm. Površina u m2 postavljene ljepenke.</t>
    </r>
  </si>
  <si>
    <r>
      <t xml:space="preserve">Dobava i izrada VERTIKALNE HIDROIZOLACIJE stijenki podnih kanala.
Hidroizolaciju izvesti </t>
    </r>
    <r>
      <rPr>
        <b/>
        <u/>
        <sz val="10"/>
        <rFont val="Arial"/>
        <family val="2"/>
      </rPr>
      <t>sa jednim slojem</t>
    </r>
    <r>
      <rPr>
        <b/>
        <sz val="10"/>
        <rFont val="Arial"/>
        <family val="2"/>
      </rPr>
      <t xml:space="preserve"> varene bitumenske ljepenke debljine 4 mm i jednim hladnim premazom resitolom.</t>
    </r>
    <r>
      <rPr>
        <sz val="10"/>
        <rFont val="Arial"/>
        <family val="2"/>
      </rPr>
      <t xml:space="preserve"> Izolacione trake međusobno variti sa preklopom min. 10 cm. Površina u m2 postavljene ljepenke.</t>
    </r>
  </si>
  <si>
    <r>
      <t>Izrada, dobava i montaža zaštitnih rubnih pocinčanih "L" profila, dimenzija 100/100/10 mm na rubove  podne ab ploče (pragovi-na ulazima predviđenim za ulaz viljuškara).</t>
    </r>
    <r>
      <rPr>
        <sz val="10"/>
        <rFont val="Arial"/>
        <family val="2"/>
      </rPr>
      <t xml:space="preserve"> Profili se postavljaju na rubove ab ploča prije samog betoniranja. U cijenu uključiti sav potreban materijal s ankerima i pričvrščenjem. Obračun po m postavljenog profila.</t>
    </r>
  </si>
  <si>
    <r>
      <t>Dobava betona i betoniranje vertikalnih stijenki podnih kanala u dvostranoj oplati. Ab stijenke kanala betoniraju se</t>
    </r>
    <r>
      <rPr>
        <sz val="10"/>
        <rFont val="Arial"/>
        <family val="2"/>
      </rPr>
      <t xml:space="preserve"> </t>
    </r>
    <r>
      <rPr>
        <b/>
        <sz val="10"/>
        <rFont val="Arial"/>
        <family val="2"/>
      </rPr>
      <t xml:space="preserve">betonom C 30/37 ili jednakovrijednim uz nabijanje. </t>
    </r>
    <r>
      <rPr>
        <sz val="10"/>
        <rFont val="Arial"/>
        <family val="2"/>
      </rPr>
      <t xml:space="preserve"> Obračun po m3 ugrađenog betona.</t>
    </r>
  </si>
  <si>
    <r>
      <t>Dobava betona i betoniranje podne AB PLOČE DEBLJINE 15 CM. Ploču izvesti u padu prema projektu. Betonira se betonom C 30/37 ili jednakovrijednim.</t>
    </r>
    <r>
      <rPr>
        <sz val="10"/>
        <color indexed="8"/>
        <rFont val="Arial"/>
        <family val="2"/>
      </rPr>
      <t xml:space="preserve">  Naknadno u ab ploči izvesti dilatacione reške (rezanjem) u poljima max. površine 30 m2, te kitanje dilatacionih reški trajnoelastičnim kitom. </t>
    </r>
    <r>
      <rPr>
        <b/>
        <sz val="10"/>
        <color indexed="8"/>
        <rFont val="Arial"/>
        <family val="2"/>
      </rPr>
      <t xml:space="preserve">Istovremeno sa izvedbom ab ploče izvesti industrijski pod korodur debljine 3-4 mm tj. 5 kg/m2 sa strojnim zaglađivanjem. 
</t>
    </r>
    <r>
      <rPr>
        <sz val="10"/>
        <color indexed="8"/>
        <rFont val="Arial"/>
        <family val="2"/>
      </rPr>
      <t>Prije samog betoniranja na pragove komora sušare ugraditi rubni "L" profil (L profil u zasebnoj stavci) prema projektu.
 U cijenu uračunati korodur, izrada dilatacionih reški, kitanje,  trajnoelastični kit, izvođenje svih otvora u ploči, fino poravnanje ploče.  
Armatura u zasebnoj stavci. 
Na predviđenim mjestima ostaviti potrebne otvore za prolaz instalacija. 
Sve prema projektu konstrukcije i ostaloj projektnoj dokumentaciji. 
Obračun po m3 ugrađenog betona s izvedenim gornjim slojem korodurom.</t>
    </r>
  </si>
  <si>
    <r>
      <t xml:space="preserve">Jedinična cijena u </t>
    </r>
    <r>
      <rPr>
        <b/>
        <sz val="12"/>
        <color indexed="8"/>
        <rFont val="Arial"/>
        <family val="2"/>
      </rPr>
      <t xml:space="preserve">HRK  </t>
    </r>
    <r>
      <rPr>
        <b/>
        <sz val="12"/>
        <rFont val="Arial"/>
        <family val="2"/>
      </rPr>
      <t>(bez PDV-a)</t>
    </r>
  </si>
  <si>
    <r>
      <t>1.FAZA ISKOPA
Strojni široki iskop sa skidanjem humusa u sloju prosječne debljine 20 cm u terenu III ktg</t>
    </r>
    <r>
      <rPr>
        <sz val="10"/>
        <rFont val="Arial"/>
        <family val="2"/>
      </rPr>
      <t>. U cijenu uključiti odvoz zemlje na deponiju gradilišta  i fino planiranje dna iskopa</t>
    </r>
    <r>
      <rPr>
        <u/>
        <sz val="10"/>
        <rFont val="Arial"/>
        <family val="2"/>
      </rPr>
      <t xml:space="preserve"> te ispumpavanje podzemne vode u građevnoj jami sve do završetka betoniranja.</t>
    </r>
    <r>
      <rPr>
        <sz val="10"/>
        <rFont val="Arial"/>
        <family val="2"/>
      </rPr>
      <t xml:space="preserve"> Obračunato po m3 stvarno izvršenog iskopa.</t>
    </r>
  </si>
  <si>
    <r>
      <t>Strojni široki iskop jame ispod objekta u sloju prosječne debljine 40 cm u terenu III ktg</t>
    </r>
    <r>
      <rPr>
        <sz val="10"/>
        <rFont val="Arial"/>
        <family val="2"/>
      </rPr>
      <t>. U cijenu uključiti odvoz zemlje na deponiju gradilišta  i fino planiranje dna iskopa</t>
    </r>
    <r>
      <rPr>
        <u/>
        <sz val="10"/>
        <rFont val="Arial"/>
        <family val="2"/>
      </rPr>
      <t xml:space="preserve"> te ispumpavanje podzemne vode u građevnoj jami sve do završetka betoniranja.</t>
    </r>
    <r>
      <rPr>
        <sz val="10"/>
        <rFont val="Arial"/>
        <family val="2"/>
      </rPr>
      <t xml:space="preserve"> Obračunato po m3 stvarno izvršenog iskopa.</t>
    </r>
  </si>
  <si>
    <r>
      <t>2. FAZA ISKOPA
Strojni iskop jame za temeljne stope tlocrtne veličine do 7,00 m2 i dubine do 1 metar u terenu III ktg</t>
    </r>
    <r>
      <rPr>
        <sz val="10"/>
        <rFont val="Arial"/>
        <family val="2"/>
      </rPr>
      <t xml:space="preserve">. U cijenu uključiti odvoz zemlje na deponiju gradilišta  i fino planiranje dna iskopa te </t>
    </r>
    <r>
      <rPr>
        <u/>
        <sz val="10"/>
        <rFont val="Arial"/>
        <family val="2"/>
      </rPr>
      <t>ispumpavanje podzemne vode u građevnoj jami sve do završetka betoniranja.</t>
    </r>
    <r>
      <rPr>
        <sz val="10"/>
        <rFont val="Arial"/>
        <family val="2"/>
      </rPr>
      <t xml:space="preserve"> Obračunato po m3 stvarno izvršenog iskopa.
</t>
    </r>
    <r>
      <rPr>
        <sz val="10"/>
        <color indexed="8"/>
        <rFont val="Arial"/>
        <family val="2"/>
      </rPr>
      <t>Napomena: nakon iskopa temeljnih jama, a prije betoniranja temelja obavezno pozvati geomehaničara. Rezultate pregleda geomehaničar upisuje u građevinski dnevnik.</t>
    </r>
  </si>
  <si>
    <r>
      <t>3. FAZA ISKOPA
Strojni iskop temeljne trake TG prosječne širine 80 cm sa bočnim kosim stranicama pod kutem od 45 stupnjeva, dubine do 0,50 metara u terenu III ktg</t>
    </r>
    <r>
      <rPr>
        <sz val="10"/>
        <rFont val="Arial"/>
        <family val="2"/>
      </rPr>
      <t xml:space="preserve">. U cijenu uključiti odvoz zemlje na deponiju gradilišta  i fino planiranje dna iskopa te </t>
    </r>
    <r>
      <rPr>
        <u/>
        <sz val="10"/>
        <rFont val="Arial"/>
        <family val="2"/>
      </rPr>
      <t>ispumpavanje podzemne vode u građevnoj jami sve do završetka betoniranja.</t>
    </r>
    <r>
      <rPr>
        <sz val="10"/>
        <rFont val="Arial"/>
        <family val="2"/>
      </rPr>
      <t xml:space="preserve"> Obračunato po m3 stvarno izvršenog iskopa.</t>
    </r>
  </si>
  <si>
    <r>
      <t xml:space="preserve">Izrada TAMPONA ŠLJUNKOM prosječne debljine 125 cm
</t>
    </r>
    <r>
      <rPr>
        <sz val="10"/>
        <color theme="1"/>
        <rFont val="Arial"/>
        <family val="2"/>
      </rPr>
      <t xml:space="preserve">
Stavka  obuhvača nasipavanje, razastiranje, eventualno potrebno vlaženje ili sušenje, te grubo planiranje materijala  prema dimenzijama danim u projektu. Svaki sloj nasipanog materijala razastire se vodoravno. Razasuti materijal se komprimira odgovarajučim strojevima dok se ne postigne ms=60 mn/m2 na površinama mjereno kružnom pločom fi 30 cm. Obračun po m3 ugrađenog materijala u sabijenom stanju.</t>
    </r>
  </si>
  <si>
    <r>
      <t xml:space="preserve">Dobava betona i betoniranje podložnog betona temeljnih stopa i temeljnih greda. </t>
    </r>
    <r>
      <rPr>
        <sz val="12"/>
        <color theme="1"/>
        <rFont val="Arial"/>
        <family val="2"/>
      </rPr>
      <t xml:space="preserve">Podložni beton prosječne debljine 10 cm, </t>
    </r>
    <r>
      <rPr>
        <b/>
        <sz val="10"/>
        <color theme="1"/>
        <rFont val="Arial"/>
        <family val="2"/>
      </rPr>
      <t>betonom C 20/25 ili jednoakovrijednim uz nabijanje.</t>
    </r>
    <r>
      <rPr>
        <sz val="12"/>
        <color theme="1"/>
        <rFont val="Arial"/>
        <family val="2"/>
      </rPr>
      <t xml:space="preserve"> </t>
    </r>
    <r>
      <rPr>
        <sz val="10"/>
        <color theme="1"/>
        <rFont val="Arial"/>
        <family val="2"/>
      </rPr>
      <t>Obračun po m3 ugrađenog betona.</t>
    </r>
  </si>
  <si>
    <r>
      <t>Dobava betona i betoniranje ARMIRANO BETONSKIH TEMELJNIH GREDA provokutnog presjeka</t>
    </r>
    <r>
      <rPr>
        <sz val="12"/>
        <color theme="1"/>
        <rFont val="Arial"/>
        <family val="2"/>
      </rPr>
      <t xml:space="preserve">. </t>
    </r>
    <r>
      <rPr>
        <b/>
        <sz val="10"/>
        <color theme="1"/>
        <rFont val="Arial"/>
        <family val="2"/>
      </rPr>
      <t xml:space="preserve">Izvesti betonom C 30/37 ili jednoakovrijednim. </t>
    </r>
    <r>
      <rPr>
        <sz val="10"/>
        <color theme="1"/>
        <rFont val="Arial"/>
        <family val="2"/>
      </rPr>
      <t>U cijenu uključiti dobavu betona te nabijanje. Armatura u zasebnoj stavci. Sve prema projektu konstrukcije i ostaloj projektnoj dokumentaciji. Obračun po m3 ugrađenog betona.</t>
    </r>
  </si>
  <si>
    <r>
      <t>Dobava, siječenje, savijanje i polaganje rebraste armature</t>
    </r>
    <r>
      <rPr>
        <sz val="10"/>
        <rFont val="Arial"/>
        <family val="2"/>
      </rPr>
      <t xml:space="preserve"> u sve ab stavke. Izrada i ugradba armature prema statičkom proračunu i armaturnim nacrtima. Količina je ocjenjena (stvarna količina odredit će se iz armaturnih nacrta). U cijenu uključiti armaturne nacrte i kompletnu armaturu.
temeljne grede,temeljne stope i temeljne čaše...</t>
    </r>
  </si>
  <si>
    <r>
      <t>Dobava, siječenje, savijanje i polaganje mrežaste armature</t>
    </r>
    <r>
      <rPr>
        <sz val="10"/>
        <color theme="1"/>
        <rFont val="Arial"/>
        <family val="2"/>
      </rPr>
      <t xml:space="preserve"> u sve ab stavke. Izrada i ugradba armature prema statičkom proračunu i armaturnim nacrtima. Količina je ocjenjena (stvarna količina odredit će se iz armaturnih nacrta). U cijenu uključiti armaturne nacrte i kompletnu armaturu.
podna ab ploča ....</t>
    </r>
  </si>
  <si>
    <r>
      <t>Kod montažne ab konstrukcije treba izvesti</t>
    </r>
    <r>
      <rPr>
        <sz val="10"/>
        <color indexed="8"/>
        <rFont val="Arial"/>
        <family val="2"/>
      </rPr>
      <t xml:space="preserve"> </t>
    </r>
    <r>
      <rPr>
        <b/>
        <sz val="10"/>
        <color indexed="8"/>
        <rFont val="Arial"/>
        <family val="2"/>
      </rPr>
      <t xml:space="preserve">obostrano brtvljenje spojnica trajnoelastičnim kitom što je uključeno u cijenu stavke. U cijenu uključiti trajnoelastični kit,  te izvedbu otvora i proboja u konstrukciji. </t>
    </r>
  </si>
  <si>
    <r>
      <t>Izrada, prijevoz i montaža ab montažnih betonskih  ravnih panela debljine 20 cm bez ugrađene toplinske izolacije. Fasadni paneli imaju</t>
    </r>
    <r>
      <rPr>
        <sz val="10"/>
        <rFont val="Arial"/>
        <family val="2"/>
      </rPr>
      <t xml:space="preserve"> završnu glatku obradu. Paneli se postavljaju horizontalno i pričvrščuju na ab montažnu konstrukciju objekta. U cijenu uključeno obostrano brtvljenje spojnica trajnoelastičnim kitom, trajnoelastični kit, otvori i proboji u panelu, sidrene pločice, armatura te ovjereni radionički nacrt konstrukcije elemenata. </t>
    </r>
    <r>
      <rPr>
        <b/>
        <sz val="10"/>
        <rFont val="Arial"/>
        <family val="2"/>
      </rPr>
      <t>Obračun po m² gotovog ugrađenog panela, svi otvori u ab panelu se odbijaju bez obzira na površinu.</t>
    </r>
  </si>
  <si>
    <r>
      <t xml:space="preserve">Izrada, dobava i montaža KLASIČNE RUBNE OPLATE podložnog betona temeljnih greda, stopa, rubna oplata podne ab ploče. </t>
    </r>
    <r>
      <rPr>
        <sz val="10"/>
        <rFont val="Arial"/>
        <family val="2"/>
      </rPr>
      <t xml:space="preserve">U cijenu uključiti sav potreban materijal sa podupiranjem. </t>
    </r>
  </si>
  <si>
    <r>
      <t xml:space="preserve">Izrada, dobava i montaža KLASIČNEdvostrane oplate armirano betonskih TEMELJNIH AB GREDA. </t>
    </r>
    <r>
      <rPr>
        <sz val="10"/>
        <rFont val="Arial"/>
        <family val="2"/>
      </rPr>
      <t xml:space="preserve"> U cijenu uključiti sav potreban materijal sa podupiranjem. </t>
    </r>
  </si>
  <si>
    <r>
      <t xml:space="preserve">Izrada, dobava i montaža KLASIČNEdvostrane oplate armirano betonskih TEMELJNIH AB STOPA. </t>
    </r>
    <r>
      <rPr>
        <sz val="10"/>
        <rFont val="Arial"/>
        <family val="2"/>
      </rPr>
      <t xml:space="preserve"> U cijenu uključiti sav potreban materijal sa podupiranjem. </t>
    </r>
  </si>
  <si>
    <r>
      <t xml:space="preserve">Dobava i izrada HORIZONTALNE HIDROIZOLACIJE MONTAŽNIH FASADNIH AB PANELA NA TEMELJNOJ GREDI 
Hidroizolaciju izvesti </t>
    </r>
    <r>
      <rPr>
        <b/>
        <u/>
        <sz val="10"/>
        <rFont val="Arial"/>
        <family val="2"/>
      </rPr>
      <t>sa jednim slojem</t>
    </r>
    <r>
      <rPr>
        <b/>
        <sz val="10"/>
        <rFont val="Arial"/>
        <family val="2"/>
      </rPr>
      <t xml:space="preserve"> varene bitumenske ljepenke debljine 4 mm i jednim hladnim premazom resitolom.</t>
    </r>
    <r>
      <rPr>
        <sz val="10"/>
        <rFont val="Arial"/>
        <family val="2"/>
      </rPr>
      <t xml:space="preserve"> Izolacione trake međusobno variti sa preklopom min. 10 cm. Površina u m2 postavljene ljepenke.</t>
    </r>
  </si>
  <si>
    <r>
      <t xml:space="preserve">Dobava i izrada VERTIKALNE HIDROIZOLACIJE montažnih AB FASADNIH PANELA I AB STUPOVA s unutarnje strane nadstrešnice. Hidroizolaciju izvesti </t>
    </r>
    <r>
      <rPr>
        <b/>
        <u/>
        <sz val="10"/>
        <rFont val="Arial"/>
        <family val="2"/>
      </rPr>
      <t>sa jednim slojem</t>
    </r>
    <r>
      <rPr>
        <sz val="10"/>
        <rFont val="Arial"/>
        <family val="2"/>
      </rPr>
      <t xml:space="preserve"> </t>
    </r>
    <r>
      <rPr>
        <b/>
        <sz val="10"/>
        <rFont val="Arial"/>
        <family val="2"/>
      </rPr>
      <t>varene bitumenske ljepenke debljine 4 mm i jednim hladnim premazom resitolom.</t>
    </r>
    <r>
      <rPr>
        <sz val="10"/>
        <rFont val="Arial"/>
        <family val="2"/>
      </rPr>
      <t xml:space="preserve"> Izolacione trake međusobno variti sa preklopom min. 10 cm. Površina u m2 postavljene ljepenke.</t>
    </r>
  </si>
  <si>
    <r>
      <t>Dobava i izrada VERTIKALNE HIDROIZOLACIJE ZIDOVA  MONTAŽNIH AB FASADNIH PANELA I AB STUPOVA s vanjske strane nadstrešnice.</t>
    </r>
    <r>
      <rPr>
        <sz val="10"/>
        <rFont val="Arial"/>
        <family val="2"/>
      </rPr>
      <t xml:space="preserve"> Hidroizolaciju </t>
    </r>
    <r>
      <rPr>
        <b/>
        <sz val="10"/>
        <rFont val="Arial"/>
        <family val="2"/>
      </rPr>
      <t>izvesti na bazi cementa</t>
    </r>
    <r>
      <rPr>
        <sz val="10"/>
        <rFont val="Arial"/>
        <family val="2"/>
      </rPr>
      <t>, a sve prema uputi proizvođača. U cijenu uključiti sav potreban materijal. Obračun po m2 gotove hidroizolacije.</t>
    </r>
  </si>
  <si>
    <r>
      <t>Izrada, dobava i montaža vruče pocinčanih penjalica za krov. Penjalice su dužine  8,50 m i pričvrščuju se na montažnu AB konstrukciju</t>
    </r>
    <r>
      <rPr>
        <sz val="10"/>
        <rFont val="Arial"/>
        <family val="2"/>
      </rPr>
      <t xml:space="preserve"> </t>
    </r>
    <r>
      <rPr>
        <b/>
        <sz val="10"/>
        <rFont val="Arial"/>
        <family val="2"/>
      </rPr>
      <t>objekta.</t>
    </r>
    <r>
      <rPr>
        <sz val="10"/>
        <rFont val="Arial"/>
        <family val="2"/>
      </rPr>
      <t xml:space="preserve"> Penjalice su izrađene od vruče pocinčanih čeličnih cijevi promjera 4 cm (nosiva cijev) i 2 cm (leđobran i prečke). U cijenu uključiti sav potreban materijal sa pocinčavanjem konstrukcije, radioničkim nacrtom ovjerenim od strane projektanta konstrukcije, skelu, bušenjem rupa u ab montažnoj konstrukciji, svim potrebnim pocinčanim vijcima, sidrenim pločicama i probnom montažom. Obračun po kom gotovih montiranih penjalica.</t>
    </r>
  </si>
  <si>
    <r>
      <t>Izrada, dobava i montaža zaštitnih rubnih profila od prokroma, dimenzija 100/100/10 mm na rubove podne ab ploče (ulaz).</t>
    </r>
    <r>
      <rPr>
        <sz val="10"/>
        <rFont val="Arial"/>
        <family val="2"/>
      </rPr>
      <t xml:space="preserve"> Profili se postavljaju na rubove ab ploča prije samog betoniranja. U cijenu uključiti sav potreban materijal s ankerima i pričvrščenjem. Obračun po m postavljenog profila.</t>
    </r>
  </si>
  <si>
    <r>
      <t>Dobava i POKRIVANJE DVOSTREŠNOG KROVA NADSTREŠNICE ZA BIOMASU čeličnim pocinčanim plastificiranim profiliranim limom tipa i boje po izboru projektanta, krovna ploha nagiba 10%.</t>
    </r>
    <r>
      <rPr>
        <sz val="12"/>
        <color theme="1"/>
        <rFont val="Arial"/>
        <family val="2"/>
      </rPr>
      <t xml:space="preserve"> Lim se pričvrščuje na ab montažnu krovnu konstrukciju (sekundarci na osnom razmaku 190 cm te na rubnu vjenčanu gredu). U cijenu uključiti sav potreban materijal sa pričvrščenjem i skelom. Obračun po m2 postavljenog lima.</t>
    </r>
  </si>
  <si>
    <r>
      <t>Dobava i POKRIVANJE SLJEMENA  izrađenim iz čeličnog pocinčanog plastificiranog  lima, RŠ=80 cm, boje kao pokrov, debljina lima 0.6 mm.</t>
    </r>
    <r>
      <rPr>
        <sz val="12"/>
        <color theme="1"/>
        <rFont val="Arial"/>
        <family val="2"/>
      </rPr>
      <t xml:space="preserve"> </t>
    </r>
    <r>
      <rPr>
        <b/>
        <sz val="10"/>
        <color indexed="8"/>
        <rFont val="Arial"/>
        <family val="2"/>
      </rPr>
      <t xml:space="preserve">Opšav prilagoditi profilaciji lima pokrova. </t>
    </r>
    <r>
      <rPr>
        <sz val="12"/>
        <color theme="1"/>
        <rFont val="Arial"/>
        <family val="2"/>
      </rPr>
      <t>U cijenu uključiti sav potreban materijal sa pričvrščenjem, spajanjem sljemenjaka poliuretanskom brtvom, te skelu. Obračun po m postavljenih sljemenjaka.</t>
    </r>
  </si>
  <si>
    <r>
      <t>Dobava i montaža VISEČEG KROVNOG ŽLJEBA, dvostrešnog krova nadstrešnice. Žljeb pravokutnog presjeka iz čeličnog pocinčanog plastificiranog lima debljine 0,6 mm i RŠ=60 cm, u cijenu uključiti i potrebnu okapnicu.</t>
    </r>
    <r>
      <rPr>
        <sz val="10"/>
        <color indexed="8"/>
        <rFont val="Arial"/>
        <family val="2"/>
      </rPr>
      <t xml:space="preserve"> U cijenu uključiti sav potreban materijal sa pričvrščenjem i nosačima žljeba te potrebnom skelom. Obračun po m postavljenog žljeba.Visina strehe 6,00 m od kote uređenog terena.</t>
    </r>
  </si>
  <si>
    <r>
      <t>Dobava i montaža krovnih vertikalnih odvodnih pravokutnih cijevi (krovne vertikale) iz čeličnog pocinčanog plastificiranog lima debljine 0,6 mm, RŠ=40 cm.</t>
    </r>
    <r>
      <rPr>
        <sz val="12"/>
        <color theme="1"/>
        <rFont val="Arial"/>
        <family val="2"/>
      </rPr>
      <t xml:space="preserve"> Krovna vertikala se izvodi iz horizontalnog žljeba i spaja se na SML cijev okruglog promjera 20 cm. U cijenu uključiti sav potreban materijal sa pričvrščenjem i skelom, boja po izboru projektanta te priključkom na čeličnu cijev (čelična cijev u troškovniku hidroinstalacija). Obračun po m gotove krovne vertikale.</t>
    </r>
  </si>
  <si>
    <r>
      <t xml:space="preserve">Izrada, dobava i montaža snjegobrana iz čeličnog pocinčanog plastificiranog lima debljine 0,6 mm i RŠ= 40 cm, u tonu po izboru projektanta. </t>
    </r>
    <r>
      <rPr>
        <sz val="12"/>
        <color theme="1"/>
        <rFont val="Arial"/>
        <family val="2"/>
      </rPr>
      <t>U cijenu uključiti sav potreban materijal sa pričvrščenjem prokrom vijcima za pokrov krova čel.poc.pl.profiliranim limom. Obračun po m postavljenog opšava.</t>
    </r>
  </si>
  <si>
    <r>
      <t>Dobava i montaža limenog opšava zabatne strehe dvostrešnog  krova. Opšav iz čeličnog pocinčanog plastificiranog lima debljine lima 0,6 mm i RŠ=20 cm.</t>
    </r>
    <r>
      <rPr>
        <sz val="10"/>
        <color indexed="8"/>
        <rFont val="Arial"/>
        <family val="2"/>
      </rPr>
      <t xml:space="preserve"> U cijenu uključiti sve komplet s potrebnom čeličnom potkonstrukcijom opšava, pričvrščenjem opšava te kitanjem. Obračun po m gotovog postavljenog opšava.</t>
    </r>
  </si>
  <si>
    <r>
      <t xml:space="preserve">Dobava betona i betoniranje  ARMIRANO BETONSKIH TEMELJNIH STOPA  za postavu čeličnih stupova. </t>
    </r>
    <r>
      <rPr>
        <sz val="10"/>
        <color theme="1"/>
        <rFont val="Arial"/>
        <family val="2"/>
      </rPr>
      <t>Temeljne stope dimenzijama iz projektne dokumentacije. Prije samog betoniranja ostaviti armaturu za ležaj temeljnih greda.</t>
    </r>
    <r>
      <rPr>
        <b/>
        <sz val="10"/>
        <color theme="1"/>
        <rFont val="Arial"/>
        <family val="2"/>
      </rPr>
      <t>Temeljne stope se betoniraju betonom C 30/37 ili jednakovrijednim.</t>
    </r>
    <r>
      <rPr>
        <sz val="10"/>
        <color theme="1"/>
        <rFont val="Arial"/>
        <family val="2"/>
      </rPr>
      <t xml:space="preserve">  U cijenu uključiti dobavu betona, sav potreban pomoćni i vezni materijal te nabijanje. </t>
    </r>
    <r>
      <rPr>
        <b/>
        <sz val="10"/>
        <color theme="1"/>
        <rFont val="Arial"/>
        <family val="2"/>
      </rPr>
      <t>Količina armature u zasebnoj stavci.</t>
    </r>
    <r>
      <rPr>
        <sz val="10"/>
        <color theme="1"/>
        <rFont val="Arial"/>
        <family val="2"/>
      </rPr>
      <t xml:space="preserve"> Sve prema projektu konstrukcije i ostaloj projektnoj dokumentaciji. Obračun po m3 ugrađenog betona.</t>
    </r>
  </si>
  <si>
    <r>
      <t>Dobava betona i betoniranje ARMIRANO BETONSKIH TEMELJNIH GREDA provokutnog presjeka</t>
    </r>
    <r>
      <rPr>
        <sz val="12"/>
        <color theme="1"/>
        <rFont val="Calibri"/>
        <family val="2"/>
        <charset val="238"/>
        <scheme val="minor"/>
      </rPr>
      <t xml:space="preserve">. </t>
    </r>
    <r>
      <rPr>
        <b/>
        <sz val="10"/>
        <color theme="1"/>
        <rFont val="Arial"/>
        <family val="2"/>
        <charset val="238"/>
      </rPr>
      <t xml:space="preserve">Izvesti betonom </t>
    </r>
    <r>
      <rPr>
        <b/>
        <sz val="10"/>
        <color theme="1"/>
        <rFont val="Arial"/>
        <family val="2"/>
      </rPr>
      <t>C 30/37 ili jednakovrijednim</t>
    </r>
    <r>
      <rPr>
        <b/>
        <sz val="10"/>
        <color theme="1"/>
        <rFont val="Arial"/>
        <family val="2"/>
        <charset val="238"/>
      </rPr>
      <t xml:space="preserve">. </t>
    </r>
    <r>
      <rPr>
        <sz val="10"/>
        <color theme="1"/>
        <rFont val="Arial"/>
        <family val="2"/>
        <charset val="238"/>
      </rPr>
      <t>U cijenu uključiti dobavu betona te nabijanje. Armatura u zasebnoj stavci. Sve prema projektu konstrukcije i ostaloj projektnoj dokumentaciji. Obračun po m3 ugrađenog betona.</t>
    </r>
  </si>
  <si>
    <r>
      <t xml:space="preserve">Dobava betona i betoniranje podložnog betona temeljnih stopa i temeljnih greda. </t>
    </r>
    <r>
      <rPr>
        <sz val="12"/>
        <color theme="1"/>
        <rFont val="Calibri"/>
        <family val="2"/>
        <charset val="238"/>
        <scheme val="minor"/>
      </rPr>
      <t xml:space="preserve">Podložni beton prosječne debljine 10 cm, </t>
    </r>
    <r>
      <rPr>
        <b/>
        <sz val="10"/>
        <color theme="1"/>
        <rFont val="Arial"/>
        <family val="2"/>
      </rPr>
      <t xml:space="preserve">betonom C 20/25 ili jednakovrijednim </t>
    </r>
    <r>
      <rPr>
        <b/>
        <sz val="10"/>
        <color theme="1"/>
        <rFont val="Arial"/>
        <family val="2"/>
        <charset val="238"/>
      </rPr>
      <t>uz nabijanje.</t>
    </r>
    <r>
      <rPr>
        <sz val="12"/>
        <color theme="1"/>
        <rFont val="Calibri"/>
        <family val="2"/>
        <charset val="238"/>
        <scheme val="minor"/>
      </rPr>
      <t xml:space="preserve"> </t>
    </r>
    <r>
      <rPr>
        <sz val="10"/>
        <color theme="1"/>
        <rFont val="Arial"/>
        <family val="2"/>
        <charset val="238"/>
      </rPr>
      <t>Obračun po m3 ugrađenog betona.</t>
    </r>
  </si>
  <si>
    <r>
      <t>Dobava betona i betoniranje ARMIRANO BETONSKIH TEMELJNIH GREDA provokutnog presjeka</t>
    </r>
    <r>
      <rPr>
        <sz val="12"/>
        <rFont val="Calibri"/>
        <family val="2"/>
        <charset val="238"/>
        <scheme val="minor"/>
      </rPr>
      <t xml:space="preserve">. </t>
    </r>
    <r>
      <rPr>
        <b/>
        <sz val="10"/>
        <rFont val="Arial"/>
        <family val="2"/>
        <charset val="238"/>
      </rPr>
      <t xml:space="preserve">Izvesti betonom </t>
    </r>
    <r>
      <rPr>
        <b/>
        <sz val="10"/>
        <rFont val="Arial"/>
        <family val="2"/>
      </rPr>
      <t>C 30/37 ili jednoakovrijednim.</t>
    </r>
    <r>
      <rPr>
        <b/>
        <sz val="10"/>
        <rFont val="Arial"/>
        <family val="2"/>
        <charset val="238"/>
      </rPr>
      <t xml:space="preserve"> </t>
    </r>
    <r>
      <rPr>
        <sz val="10"/>
        <rFont val="Arial"/>
        <family val="2"/>
        <charset val="238"/>
      </rPr>
      <t>U cijenu uključiti dobavu betona te nabijanje. Armatura u zasebnoj stavci. Sve prema projektu konstrukcije i ostaloj projektnoj dokumentaciji. Obračun po m3 ugrađenog betona.</t>
    </r>
  </si>
  <si>
    <r>
      <t xml:space="preserve">Dobava betona i betoniranje  ARMIRANO BETONSKIH TEMELJNIH STOPA  za postavu čeličnih stupova. </t>
    </r>
    <r>
      <rPr>
        <sz val="10"/>
        <rFont val="Arial"/>
        <family val="2"/>
      </rPr>
      <t>Temeljne stope dimenzijama iz projektne dokumentacije. Prije samog betoniranja ostaviti armaturu za ležaj temeljnih greda.</t>
    </r>
    <r>
      <rPr>
        <b/>
        <sz val="10"/>
        <rFont val="Arial"/>
        <family val="2"/>
      </rPr>
      <t>Temeljne stope se betoniraju betonom C 30/37 ili jednoakovrijednim.</t>
    </r>
    <r>
      <rPr>
        <sz val="10"/>
        <rFont val="Arial"/>
        <family val="2"/>
      </rPr>
      <t xml:space="preserve">  U cijenu uključiti dobavu betona, sav potreban pomoćni i vezni materijal te nabijanje. </t>
    </r>
    <r>
      <rPr>
        <b/>
        <sz val="10"/>
        <rFont val="Arial"/>
        <family val="2"/>
      </rPr>
      <t>Količina armature u zasebnoj stavci.</t>
    </r>
    <r>
      <rPr>
        <sz val="10"/>
        <rFont val="Arial"/>
        <family val="2"/>
      </rPr>
      <t xml:space="preserve"> Sve prema projektu konstrukcije i ostaloj projektnoj dokumentaciji. Obračun po m3 ugrađenog betona.</t>
    </r>
  </si>
  <si>
    <r>
      <t>Dobava betona i betoniranje DONJE BETONSKE PODLOGE debljine 10 cm,</t>
    </r>
    <r>
      <rPr>
        <sz val="12"/>
        <color theme="1"/>
        <rFont val="Calibri"/>
        <family val="2"/>
        <charset val="238"/>
        <scheme val="minor"/>
      </rPr>
      <t xml:space="preserve"> </t>
    </r>
    <r>
      <rPr>
        <b/>
        <sz val="10"/>
        <rFont val="Arial"/>
        <family val="2"/>
        <charset val="238"/>
      </rPr>
      <t>betonom C 25/30 ili jendakovrijednim, ispod površina:</t>
    </r>
    <r>
      <rPr>
        <sz val="12"/>
        <color theme="1"/>
        <rFont val="Calibri"/>
        <family val="2"/>
        <charset val="238"/>
        <scheme val="minor"/>
      </rPr>
      <t xml:space="preserve"> 
- sanitarni čvor i garderobe
Površinu podloge fino zagladiti da može prihvatiti horizontalnu hidroizolaciju. </t>
    </r>
    <r>
      <rPr>
        <sz val="10"/>
        <color indexed="8"/>
        <rFont val="Arial"/>
        <family val="2"/>
        <charset val="238"/>
      </rPr>
      <t>U cijenu uključiti dobavu betona te nabijanje. Sve prema projektu konstrukcije i ostaloj projektnoj dokumentaciji. Obračun po m2 gotove podloge.</t>
    </r>
  </si>
  <si>
    <r>
      <t>Dobava betona i betoniranje podne AB PLOČE PRIZEMLJA DEBLJINE 20 CM (na tampon od šljunka prekriven 2xpe folijom - izvesti pažljivo da se folija ne ošteti). Ploču izvesti u padu prema projektu. Betonira se betonom C 30/37 ili jednakovrijedno.</t>
    </r>
    <r>
      <rPr>
        <sz val="10"/>
        <color indexed="8"/>
        <rFont val="Arial"/>
        <family val="2"/>
        <charset val="1"/>
      </rPr>
      <t xml:space="preserve"> </t>
    </r>
    <r>
      <rPr>
        <sz val="10"/>
        <color indexed="8"/>
        <rFont val="Arial"/>
        <family val="2"/>
        <charset val="238"/>
      </rPr>
      <t xml:space="preserve"> Naknadno u ab ploči izvesti dilatacione reške (rezanjem) u poljima max. površine 30 m2, te kitanje dilatacionih reški trajnoelastičnim kitom. U podnu ploču prije betoniranja na ulazne pragove  "L" profil (u zasebnoj stavci). </t>
    </r>
    <r>
      <rPr>
        <b/>
        <sz val="10"/>
        <color indexed="8"/>
        <rFont val="Arial"/>
        <family val="2"/>
        <charset val="238"/>
      </rPr>
      <t xml:space="preserve">Istovremeno sa izvedbom ab ploče izvesti industrijski pod korodur debljine 3-4 mm tj. 5 kg/m2 sa strojnim zaglađivanjem. 
</t>
    </r>
    <r>
      <rPr>
        <sz val="10"/>
        <color indexed="8"/>
        <rFont val="Arial"/>
        <family val="2"/>
        <charset val="238"/>
      </rPr>
      <t xml:space="preserve"> U cijenu uračunati korodur, izrada dilatacionih reški, kitanje,  trajnoelastični kit, izvođenje svih otvora u ploči, fino poravnanje ploče.  
Armatura u zasebnoj stavci. 
Na predviđenim mjestima ostaviti potrebne otvore za prolaz instalacija. 
Sve prema projektu konstrukcije i ostaloj projektnoj dokumentaciji. 
Obračun po m3 ugrađenog betona s izvedenim gornjim slojem korodurom.
</t>
    </r>
  </si>
  <si>
    <r>
      <t>Dobava betona i betoniranje podne ab ploče sanitarija i garderobe, na toplinskoj izolaciji. Ab ploča debljine 10 cm</t>
    </r>
    <r>
      <rPr>
        <sz val="10"/>
        <rFont val="Arial"/>
        <family val="2"/>
        <charset val="1"/>
      </rPr>
      <t xml:space="preserve">, </t>
    </r>
    <r>
      <rPr>
        <b/>
        <sz val="10"/>
        <rFont val="Arial"/>
        <family val="2"/>
        <charset val="1"/>
      </rPr>
      <t xml:space="preserve">betonom C 30/37 ili jednakovrijednim uz nabijanje. Podnu ploču fino zagladiti radi direktnog polaganja keramičkih pločica na pod. </t>
    </r>
    <r>
      <rPr>
        <sz val="10"/>
        <color indexed="8"/>
        <rFont val="Arial"/>
        <family val="2"/>
        <charset val="238"/>
      </rPr>
      <t>U cijenu uključiti fino poravnanje ploče.</t>
    </r>
    <r>
      <rPr>
        <sz val="10"/>
        <rFont val="Arial"/>
        <family val="2"/>
        <charset val="1"/>
      </rPr>
      <t xml:space="preserve">  Obračun po m3 ugrađenog betona.</t>
    </r>
  </si>
  <si>
    <r>
      <t>Izrada, dobava i montaža spuštenog stropa, tipa “armstrong”</t>
    </r>
    <r>
      <rPr>
        <sz val="10"/>
        <color indexed="8"/>
        <rFont val="Arial"/>
        <family val="2"/>
        <charset val="1"/>
      </rPr>
      <t xml:space="preserve"> ili jednakovrijedno po izboru projektanta. Ploče su dimenzije 60x60 cm, ovješene na pocinčanim tipskim vješaljkama koje se pričvrščuju na stropne izolacione panele. </t>
    </r>
    <r>
      <rPr>
        <b/>
        <sz val="10"/>
        <color indexed="8"/>
        <rFont val="Arial"/>
        <family val="2"/>
        <charset val="1"/>
      </rPr>
      <t>U cijenu uključiti sav potreban materijal sa pocinčanom potkonstrukcijom i spojnim upuštenim lajsnama, bijele boje.</t>
    </r>
    <r>
      <rPr>
        <sz val="10"/>
        <color indexed="8"/>
        <rFont val="Arial"/>
        <family val="2"/>
        <charset val="1"/>
      </rPr>
      <t xml:space="preserve"> Na spoju zida i stropa između armstrong ploča i zida izvesti traku od gipskartonskih ploča u ravnini sa armstrongom. 
Sve kutije od gipskartonskih ploča također u cijeni stavke obračunavaju se po m2 razvijene površine te se u cijenu uključuje i ugradnja eventualno potrebnih ravizionih vratašca i potkonstrukcija. 
U cijenu uključiti i obradu spojeva te potrebnu skelu. Traka i kutije od gipskartonskih ploča moraju biti spremne za bojanje (bojanje u zasebnoj stavci). 
Obračun po m2 izvedenog stropa razvijene površine.</t>
    </r>
  </si>
  <si>
    <r>
      <t xml:space="preserve">Dobava i montaža KROVNIH IZOLACIONIH PANELA debljine 5 cm </t>
    </r>
    <r>
      <rPr>
        <sz val="10"/>
        <rFont val="Arial"/>
        <family val="2"/>
        <charset val="1"/>
      </rPr>
      <t xml:space="preserve">(na najtanjem dijelu) , za pokrov dvostrešnog krova.
Dobava i montaža  termoizolacijskog panela za kose krovove kao Kingspan KS1000 ili jednakovrijedno, lim kvalitete S350, pocinčan 275 g/m2 po normi EN10326:2004. </t>
    </r>
    <r>
      <rPr>
        <b/>
        <sz val="10"/>
        <rFont val="Arial"/>
        <family val="2"/>
        <charset val="238"/>
      </rPr>
      <t>Izolacijska jezgra negorivi Isophenic FIRESafe,</t>
    </r>
    <r>
      <rPr>
        <sz val="10"/>
        <rFont val="Arial"/>
        <family val="2"/>
        <charset val="1"/>
      </rPr>
      <t xml:space="preserve"> </t>
    </r>
    <r>
      <rPr>
        <b/>
        <sz val="10"/>
        <rFont val="Arial"/>
        <family val="2"/>
        <charset val="238"/>
      </rPr>
      <t>debljine 50 mm ili jednakovrijedno</t>
    </r>
    <r>
      <rPr>
        <sz val="10"/>
        <rFont val="Arial"/>
        <family val="2"/>
        <charset val="1"/>
      </rPr>
      <t xml:space="preserve">. </t>
    </r>
    <r>
      <rPr>
        <sz val="10"/>
        <color indexed="8"/>
        <rFont val="Arial"/>
        <family val="2"/>
        <charset val="238"/>
      </rPr>
      <t>Paneli se međusobno spajaju na pero i utor i moraju dobro brtviti.
Sve spojeve zakitati  trajnoelastičnim kitom. U cijenu uključiti sav potreban materijal,  skelu, kitanje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stane proizvođača.
Modul s obje stane zaštičen sa PVC folijom, koja se u montaži odstranjuje. U cijenu uključen sav spojni, brtveni i pričvrsni materijal. Obračun po m2 postavljenog panela.</t>
    </r>
  </si>
  <si>
    <r>
      <t xml:space="preserve">Dobava, izrada i montaža SPUŠTENOG STROPA od izolacionih panela. 
S250, pocinčan 275 g/m2 po normi EN1042 I EN 10147-2000. 
</t>
    </r>
    <r>
      <rPr>
        <sz val="12"/>
        <color theme="1"/>
        <rFont val="Calibri"/>
        <family val="2"/>
        <charset val="238"/>
        <scheme val="minor"/>
      </rPr>
      <t>Izolacijska jezgra negorivi Isophenic FIRESafe ili jednakovrijedno, debljine 100 mm. Ral boja lima panela po izboru projektanta. Paneli se međusobno spajaju na pero i utor i moraju dobro brtviti. Sve spojeve zakitati  trajnoelastičnim kitom. 
U cijenu uključiti sav potreban materijal,  skelu, kitanje svih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Paneli se pričvrščuju na čeličnu krovnu konstrukciju pomoću čeličnog pocinčanog ovjesa (ovjes u cijeni stavke). Strop na visini 3,00 m od kote poda dok je krovna konstrukcija na max. visini 6,00 m. U cijenu uključiti sav potreban materijal, kitanje spojeva, trajnoelastični kit i skelu. Obračun po m2 gotovog ovješenog stopa s vješaljkama.</t>
    </r>
  </si>
  <si>
    <r>
      <t>Ličenje čelične nosive zidne i krovne konstrukcije (HEA profili, CP profili) protupožarnim PIROSTOP premazom ili jednakovrijedno, sve prema uputstvu proizvođača.</t>
    </r>
    <r>
      <rPr>
        <sz val="10"/>
        <rFont val="Arial"/>
        <family val="2"/>
        <charset val="1"/>
      </rPr>
      <t xml:space="preserve"> Čelična konstrukcija koja se farba, nalazi se na spoju sa nadstrešnicom za trakastu sušaru. U cijenu uključiti sav potreban materijal i skelu. </t>
    </r>
    <r>
      <rPr>
        <sz val="10"/>
        <color indexed="8"/>
        <rFont val="Arial"/>
        <family val="2"/>
        <charset val="238"/>
      </rPr>
      <t>Obračun po m2 ofarbane razvijene gotove površine.</t>
    </r>
  </si>
  <si>
    <t xml:space="preserve">Dobava, postava i spajanje svjetiljki vanjske rasvjete, tip kao Brallo JM-E 150 W ili jednakovrijedno, komplet sa spojnim i priključnim materijalom, do potpune gotovosti.   </t>
  </si>
  <si>
    <t>*export podataka (file ili exel, mreža)</t>
  </si>
  <si>
    <t>Kao stavka l. , samo jednokrilna vrata od
eloksiranog aluminija proizvodne mjere 99x2 I 9,5
cm (svjetla mjera 88x214 cm) shema br. 2).
Ugraditi okov za fiksiranje vratnog kila u
otvorenom položaju.</t>
  </si>
  <si>
    <r>
      <t xml:space="preserve">Izvedba revizijskih okana na vanjskoj kanalizaciji građevine svijetle veličine, od  gotovog betona u glatkoj oplati, debljine stjenki i dna 20 cm, betonom </t>
    </r>
    <r>
      <rPr>
        <sz val="10"/>
        <color theme="1"/>
        <rFont val="Calibri (Body)_x0000_"/>
        <charset val="238"/>
      </rPr>
      <t>C30/37, XA2, VDP3 ili jednoakovrijednim.</t>
    </r>
    <r>
      <rPr>
        <sz val="10"/>
        <color theme="1"/>
        <rFont val="Calibri"/>
        <family val="2"/>
        <charset val="238"/>
        <scheme val="minor"/>
      </rPr>
      <t xml:space="preserve"> Na dnu okna izvesti kinete prema podacima o niveleti okna i obraditi ih cementnom glazurom 1:2 zaglađenom do crnog sjaja. Stijenke okna ožbukati cementnom žbukom 1:2 zaglađenom do crnog sjaja. Iznad okna na dubini cca 10-30 cm od kote uređenog terena izvesti armirano-betonsku ploču debljine 15 cm klase betona C 30/37 s otvorom za silazak u okno, vel. 60x60 cm. Iznad otvora na ploči montirati četvrtasti lijevanoželjezni poklopac s okvirom vel. 600x600 mm za prometno opterećenje od 250 kN u travi, a 400 kN u svim ostalim površinama. U stjenke se ugrađuju čelične ljestve, koje su projektirane iz dvije vertikale CP 30x30x3 mm, pričvršćene za stjenke betonskog okna /varenjem preko anker pločica vel.80x80x5 mm/, vertikale stranica ljestvi međusobno razmaknute 40 cm, a od armiranobetonske stjenke odmaknute 16 cm. Prečke ljestava su od okruglog željeza promjera 16 mm, zavarene u CP vertikalne profile na međusobnom razmaku po vertikali 30 cm. </t>
    </r>
  </si>
  <si>
    <r>
      <rPr>
        <sz val="10"/>
        <color theme="1"/>
        <rFont val="Calibri"/>
        <family val="2"/>
        <charset val="238"/>
        <scheme val="minor"/>
      </rPr>
      <t xml:space="preserve">Bakteriološka analiza uzoraka vode iz cjevovoda nakon dezinfekcije i ponovnog ispiranja istog čistom vodom. očan broj uzoraka utvrditi prema </t>
    </r>
    <r>
      <rPr>
        <sz val="10"/>
        <color indexed="8"/>
        <rFont val="Arial"/>
        <family val="2"/>
        <charset val="238"/>
      </rPr>
      <t>Pravilniku o izmjenama i dopunama pravilnika o posebnim uvjetima za obavljanje djelatnosti uzimanja uzoraka i ispitivanja voda..NN RH br. 140/15.</t>
    </r>
  </si>
  <si>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m² trase i priključaka u skladu s projektom. Izvedba, kontrola kakvoće i obračun prema OTU 1-02.</t>
  </si>
  <si>
    <r>
      <t xml:space="preserve">AB montažna konstrukcija betonirana u glatkoj čeličnoj oplati betonom C 35/45 ili jednakovrijednim, armirane rebrastom armaturom RA 400/500 I dijelomično prednapregnute kablovima St 1860/1670 ili jednakovrijednim. </t>
    </r>
    <r>
      <rPr>
        <sz val="10"/>
        <color theme="1"/>
        <rFont val="Arial"/>
        <family val="2"/>
      </rPr>
      <t xml:space="preserve"> </t>
    </r>
    <r>
      <rPr>
        <b/>
        <sz val="10"/>
        <color theme="1"/>
        <rFont val="Arial"/>
        <family val="2"/>
      </rPr>
      <t>KOMPLETNA ARMATURA AB MONTAŽNE KONSTRUKCIJE UKLJUČENA U CIJENU STAVKE.</t>
    </r>
  </si>
  <si>
    <r>
      <t>m</t>
    </r>
    <r>
      <rPr>
        <vertAlign val="superscript"/>
        <sz val="10"/>
        <rFont val="Arial"/>
        <family val="2"/>
      </rPr>
      <t>3</t>
    </r>
  </si>
  <si>
    <r>
      <t>m</t>
    </r>
    <r>
      <rPr>
        <vertAlign val="superscript"/>
        <sz val="10"/>
        <rFont val="Arial"/>
        <family val="2"/>
        <charset val="238"/>
      </rPr>
      <t>3</t>
    </r>
  </si>
  <si>
    <r>
      <t>m</t>
    </r>
    <r>
      <rPr>
        <vertAlign val="superscript"/>
        <sz val="10"/>
        <rFont val="Arial"/>
        <family val="2"/>
        <charset val="238"/>
      </rPr>
      <t>2</t>
    </r>
  </si>
  <si>
    <r>
      <rPr>
        <sz val="12"/>
        <color theme="1"/>
        <rFont val="Calibri"/>
        <family val="2"/>
        <charset val="238"/>
        <scheme val="minor"/>
      </rPr>
      <t>m</t>
    </r>
    <r>
      <rPr>
        <vertAlign val="superscript"/>
        <sz val="10"/>
        <rFont val="Arial"/>
        <family val="2"/>
        <charset val="238"/>
      </rPr>
      <t>3</t>
    </r>
    <r>
      <rPr>
        <sz val="12"/>
        <color theme="1"/>
        <rFont val="Calibri"/>
        <family val="2"/>
        <charset val="238"/>
        <scheme val="minor"/>
      </rPr>
      <t xml:space="preserve"> </t>
    </r>
  </si>
  <si>
    <r>
      <rPr>
        <sz val="12"/>
        <color theme="1"/>
        <rFont val="Calibri"/>
        <family val="2"/>
        <charset val="238"/>
        <scheme val="minor"/>
      </rPr>
      <t>m</t>
    </r>
    <r>
      <rPr>
        <vertAlign val="superscript"/>
        <sz val="10"/>
        <rFont val="Arial"/>
        <family val="2"/>
        <charset val="238"/>
      </rPr>
      <t>2</t>
    </r>
  </si>
  <si>
    <r>
      <rPr>
        <sz val="12"/>
        <color theme="1"/>
        <rFont val="Calibri"/>
        <family val="2"/>
        <charset val="238"/>
        <scheme val="minor"/>
      </rPr>
      <t>m</t>
    </r>
    <r>
      <rPr>
        <vertAlign val="superscript"/>
        <sz val="10"/>
        <rFont val="Arial"/>
        <family val="2"/>
        <charset val="238"/>
      </rPr>
      <t>3</t>
    </r>
  </si>
  <si>
    <t>GRUPA PREDMETA NABAVE: 8. VANJSKO UREĐENJE</t>
  </si>
  <si>
    <t>Naziv nabave: Izgradnja temelja poslovne jedinice za sušenje drvene građe i proizvodnju briketa</t>
  </si>
  <si>
    <t>GRUPA PREDMETA NABAVE: 7.VODOVOD I ODVODNJA</t>
  </si>
  <si>
    <t>GRUPA PREDMETA NABAVE: 5. MOSNA VAGA</t>
  </si>
  <si>
    <t>GRUPA PREDMETA NABAVE: 6. TRAFOSTANICA</t>
  </si>
  <si>
    <t>GRUPA PREDMETA NABAVE: 4. HALA ZA PROIZVODNJU BRIKETA</t>
  </si>
  <si>
    <t>GRUPA PREDMETA NABAVE: 3. NADSTREŠNICA ZA TRAKASTU SUŠARU</t>
  </si>
  <si>
    <t>GRUPA PREDMETA NABAVE: 2. NADSTREŠNICA ZA BIOMASU</t>
  </si>
  <si>
    <t>GRUPA PREDMETA NABAVE: 1. SUŠARA ZA DRVO</t>
  </si>
  <si>
    <r>
      <t>Dobava i postava razdjelnog sloja filca 200 g/m2</t>
    </r>
    <r>
      <rPr>
        <sz val="10"/>
        <rFont val="Arial"/>
        <family val="2"/>
      </rPr>
      <t xml:space="preserve"> na dno širokog iskopa, filc polagati s minimalnim preklopom od 20 cm, a postavljati ga kao razdjelni sloj između zemlje i šljunka. Obračun po m2 gotove površine položenog filca.</t>
    </r>
  </si>
  <si>
    <r>
      <t>Dobava i postava razdjelnog sloja filca 200 g/m2</t>
    </r>
    <r>
      <rPr>
        <sz val="10"/>
        <rFont val="Arial"/>
        <family val="2"/>
        <charset val="1"/>
      </rPr>
      <t xml:space="preserve"> na dno širokog iskopa, filc polagati s minimalnim preklopom od 20 cm, a postavljati ga kao razdjelni sloj između zemlje i šljunka. Obračun po m2 gotove površine položenog filca.</t>
    </r>
  </si>
  <si>
    <t>Bojanje unutarnjih ploha betonskih zidova i plafona
bijelom disperzivnom bojom sa potrebnim
prethodnim predradnjama.</t>
  </si>
  <si>
    <t>Broj nabave: N2</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</si>
  <si>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 Napomena: Kvalitetan materijal deponirati na na gradilišnoj deponiji, te ga kasnije iskorititi kod planiranja okolnog terena.</t>
  </si>
  <si>
    <r>
      <t xml:space="preserve">Izrada TAMPONA ŠLJUNKOM prosječne debljine 75 cm </t>
    </r>
    <r>
      <rPr>
        <sz val="10"/>
        <color theme="1"/>
        <rFont val="Arial"/>
        <family val="2"/>
      </rPr>
      <t xml:space="preserve">Stavka  obuhvača nasipavanje, razastiranje, eventualno potrebno vlaženje ili sušenje, te grubo planiranje materijala  prema dimenzijama danim u projektu. Svaki sloj nasipanog materijala razastire se vodoravno. Razasuti materijal se komprimira odgovarajučim strojevima dok se ne </t>
    </r>
    <r>
      <rPr>
        <b/>
        <sz val="10"/>
        <rFont val="Arial"/>
        <family val="2"/>
      </rPr>
      <t xml:space="preserve">postigne ms=60 mn/m2 </t>
    </r>
    <r>
      <rPr>
        <sz val="10"/>
        <color theme="1"/>
        <rFont val="Arial"/>
        <family val="2"/>
      </rPr>
      <t>na površinama mjereno kružnom pločom fi 30 cm. Obračun po m3 ugrađenog materijala u sabijenom stanju.</t>
    </r>
  </si>
  <si>
    <r>
      <t>Odvoz kamionom materijala preostalog od iskopa,</t>
    </r>
    <r>
      <rPr>
        <sz val="10"/>
        <color theme="1"/>
        <rFont val="Arial"/>
        <family val="2"/>
      </rPr>
      <t xml:space="preserve"> na deponiju udaljenosti do 10 km, sa strojnim utovarom i istovarom u transportno vozilo. </t>
    </r>
    <r>
      <rPr>
        <sz val="10"/>
        <color indexed="8"/>
        <rFont val="Arial"/>
        <family val="2"/>
      </rPr>
      <t>Plačanje svih pristojbi uključiti u jediničnu cijenu.</t>
    </r>
    <r>
      <rPr>
        <sz val="10"/>
        <color theme="1"/>
        <rFont val="Arial"/>
        <family val="2"/>
      </rPr>
      <t xml:space="preserve"> Količina data u rastresitom stanju  (k=1,25).</t>
    </r>
  </si>
  <si>
    <r>
      <t xml:space="preserve">Dobava betona i betoniranje podložnog betona temeljnih stopa. </t>
    </r>
    <r>
      <rPr>
        <sz val="10"/>
        <color theme="1"/>
        <rFont val="Arial"/>
        <family val="2"/>
      </rPr>
      <t xml:space="preserve">Podložni beton prosječne debljine 10 cm, </t>
    </r>
    <r>
      <rPr>
        <b/>
        <sz val="10"/>
        <rFont val="Arial"/>
        <family val="2"/>
      </rPr>
      <t>betonom C 20/25 ili jednakovrijednim uz nabijanje.</t>
    </r>
    <r>
      <rPr>
        <sz val="10"/>
        <color theme="1"/>
        <rFont val="Arial"/>
        <family val="2"/>
      </rPr>
      <t xml:space="preserve"> </t>
    </r>
    <r>
      <rPr>
        <sz val="10"/>
        <color indexed="8"/>
        <rFont val="Arial"/>
        <family val="2"/>
      </rPr>
      <t>Obračun po m3 ugrađenog betona.</t>
    </r>
  </si>
  <si>
    <t xml:space="preserve">tropolni niskonaponski prekidač, 800 A, daljinski isklop 230 V, pomoćni kontakti, tip S7N 800 FC, ili jednakovrijedan </t>
  </si>
  <si>
    <t>strujni mjerni transformatori 800/5 A CTR 800, ili jednakovrijedan</t>
  </si>
  <si>
    <t xml:space="preserve">mjerni terminal UMG 508, ili jednakovrijedno                                         </t>
  </si>
  <si>
    <r>
      <rPr>
        <sz val="10"/>
        <color theme="1"/>
        <rFont val="Calibri"/>
        <family val="2"/>
        <charset val="238"/>
        <scheme val="minor"/>
      </rPr>
      <t xml:space="preserve">Izvedba vodomjernog okna iz armiranog vodonepropusnog betona </t>
    </r>
    <r>
      <rPr>
        <sz val="10"/>
        <color theme="1"/>
        <rFont val="Calibri (Body)_x0000_"/>
        <charset val="238"/>
      </rPr>
      <t xml:space="preserve">klase C 30/37, XA2, VDP3 ili jednoakovrijedno </t>
    </r>
    <r>
      <rPr>
        <sz val="10"/>
        <color theme="1"/>
        <rFont val="Calibri"/>
        <family val="2"/>
        <charset val="238"/>
        <scheme val="minor"/>
      </rPr>
      <t xml:space="preserve"> u dvostranoj oplati debljine bočnih stijenki i dna 20 cm.  Iznad okna na dubini cca 50 cm od kote uređenog terena izvesti armirano-betonsku ploču debljine 15 cm s otvorom za silazak u okno, vel. 60x60 cm. Iznad otvora na ploči montirati četvrtasti lijevano željezni poklopac s okvirom vel. 600x600 mm za prometno opterećenje od 250 kN. </t>
    </r>
    <r>
      <rPr>
        <sz val="10"/>
        <color theme="1"/>
        <rFont val="Arial"/>
        <family val="2"/>
        <charset val="238"/>
      </rPr>
      <t>U stjenke se ugrađuju čelične ljestve, koje su projektirane iz dvije vertikale CP 30x30x3 mm, pričvršćene za stjenke betonskog okna /varenjem preko anker pločica vel.80x80x5 mm/, vertikale stranica ljestvi međusobno razmaknute 40 cm, a od armiranobetonske stjenke odmaknute 16 cm. Prečke ljestava su od okruglog željeza promjera 16 mm, zavarene u CP vertikalne profile na međusobnom razmaku po vertikali 30 cm. U cijeni okna uključiti brtve za vodonepropusnost, beton, oplata, armatura, poklopce i antikorozivnu zaštitu čeličnih ljestvi, ljestve i betonski oslonci za vodomjere. Sve prema detalju.</t>
    </r>
  </si>
  <si>
    <r>
      <t xml:space="preserve">Bakteriološka analiza uzorka vode i analiza na mineralna ulja iz cjevovoda vanjskog vodovoda od strane ovlaštene ustanove, koja će o tome izdati nalaz. Točan broj uzoraka utvrditi prema </t>
    </r>
    <r>
      <rPr>
        <sz val="10"/>
        <color theme="1"/>
        <rFont val="Calibri"/>
        <family val="2"/>
        <charset val="238"/>
        <scheme val="minor"/>
      </rPr>
      <t>Pravilniku o izmjenama i dopunama pravilnika o posebnim uvjetima za obavljanje djelatnosti uzimanja uzoraka i ispitivanja voda..NN RH br. 140/15</t>
    </r>
  </si>
  <si>
    <t>mlaznica univerzalna sa slavinom i univerzalnom glavom tip C HRN Z.C1.066 ili jednakovrijedno</t>
  </si>
  <si>
    <t>sati</t>
  </si>
  <si>
    <t>stropna svjetiljka, tip kao LED IP65, 36W ili jednakovrijedno</t>
  </si>
  <si>
    <t>zidna svjetiljka, tip kao 1x18 W FCL IP65 ili jednakovrijedno</t>
  </si>
  <si>
    <t>svjetiljka protupanike, tip kao BEGHELLI 18/3, IP65, ili jednakovrijedno</t>
  </si>
  <si>
    <t xml:space="preserve"> NN kabelski priključak </t>
  </si>
  <si>
    <t>kompet</t>
  </si>
  <si>
    <t>stropna svjetiljka, tip kao 1x18 W FCL IP40 ili jednakovrijedno</t>
  </si>
  <si>
    <t>svjetiljka kupaonska, tip kao 1x18 W FCL IP40 ili jednakovrijedno</t>
  </si>
  <si>
    <t>zidna svjetiljka, tip kao LED reflektor 81 W-asimetrični, IP 66 ili jednakovrijedno</t>
  </si>
  <si>
    <t>Dobava, montaža i spajanje tipkala za isključenje glavne sklopke za vanjsku montažu, IP65  ili jednakovrijedno</t>
  </si>
  <si>
    <t xml:space="preserve">dužina ukupno </t>
  </si>
  <si>
    <t xml:space="preserve">PNT fi 20(25) mm                                   </t>
  </si>
  <si>
    <t>kmplet</t>
  </si>
  <si>
    <t xml:space="preserve">vagarska kućica </t>
  </si>
  <si>
    <t xml:space="preserve">vanjska rasvjeta </t>
  </si>
  <si>
    <t>Strojni siroki iskop zemlje III ktg., te transport sa gradilišta na deponiju.</t>
  </si>
  <si>
    <t>Betoniranje montažnih armirano betonskih elemenata kućišta trafostanice vodonepropusnim betonom iyIB-30, uključivo potrebnu glatku oplatu, svu armaturu međusobno varenu, te ugradnju svih potrebnih bravarskih elemenata varenjem na armaturu.
Uključeni svi interni transporti, pomoćne radne platforme, te sve potrebno za montažu elemenata
u dovršeno kućište, spremno za transport.
Oblik i veličina elemenata prema nacrtima, au sastav arm.bet. kućišta ulaze:
podna ploča vel. 416x212xl0 cm, stropna ploča
vel. 452x248 cm deblj. 6-11 cm sa rubnom
gredom, fasadni zidovi 2 kom vel. 212x246 cm
i 2 kom 407x246 cm. Obrada vanjske plohe zidova prani kulir ugrađen u fazi betoniranja, a sve ostale plohe glatki beton. Zaštitni sloj betona na svim vanjskim plohama elemenata izvesti min. 2,5 cm. gar.</t>
  </si>
  <si>
    <t>Izrada, dostava i montaža dvokrilnih vrata od aloksiranog aluminija proizvodne mjere 154x219,5 cm (svjetla mjera 143x214 cm) sa ventilacionim faluzinama visine 50 cm uz donji i gornji rub vratnih krila. Prag je čelični antikorozivno zaštićen kutnik 40/40/4 mm ugrađen kod betoniranja varenjem na armaturu. Ispuna krila dvostruki,
međusobno ukasiran al.eloksirani lim. Na žaluzine s unutarnje strane ugraditi zaštitnu alum. mrezicu s otvorima do 3mm. Ugradnja vruće pocinčanim vijcima na čelična betonirana sidra Brava cilindrična samo gudno 56u otvaranja a iznutra
bez ključa, okov i pomo6ni pribor mora biti
kompatibilan sa aluminijem ili zaSti6enna kontaktnim
plohama radi sprečavanja korozije izazvane razlikom
potencijala materijala u vlažnoj atmosferi,</t>
  </si>
  <si>
    <t>lzrada, dostava i montaža dvokrilnih vrata od
čeličnog lima antikorozivno zaštićene proizvodne
mjere l54x2l9,5cm (svjetla mjera143x214 cm) sa
ventilacionim žaluzinama visine 50 cm uz donji i gornji rub
vratnih krila. Prag je čelični antikorozivno zaštićen
kutni 40/40/4 mm te ugrađen kod betoniranja
varenjem na armaturu. Ispuna krila dvostruko
međusobno ugrađena antikorozivno zaštićenim čeličnim limom.
Na žaluzine s unutarnje strane ugraditi žaštitnu alum.
mrežicu s otvorima do 3mm. Ugradnja vruće
pocinčanim vijecima na čelična betonirana sidra.
Brava cinčana sa mogućnošću otvaranja iznutra bez
ključa, okov i pomoćni pribor mora biti
kompatibilan sa aluminijem ili zaštićenim kontaktnim
plohama radi sprečavanja korozije izazvane razlikom
potencijala materijala u vlažnoj atmosferi, (shema br. l.)
-nudi se alternativno-</t>
  </si>
  <si>
    <t>lzrada dostava i montaža ventilacione žaluzine od
eloksiranog aluminija proizvodne mjere I 59x59
0m . sa zaštitnom al. mrežicom iznutra.
Ugradnja vruće pocindanim vijcima na čelična
cjevasta ubetonirana sidra (shema br. 3)</t>
  </si>
  <si>
    <t>Kao stavka 1. , samo jednokrilna vrata od čeličnog
lima antikorozivno zaštićene proizvodne mjere 99x219,5
cm (svjetla mjera 88x214 cm) shema br. 2).
Ugraditi okov za fiksiranje vratnog krila u
otvorenom položaju.
-nudi se alternativno</t>
  </si>
  <si>
    <t>lzrada. dostava i montaža ventilacione žaluzine od
čeličnog lima antikorozivno zaštićene proizvodne
mjere 159x59 cm , sa zaštitnom al. mrežicom iznutra.
Ugradnja vrućim pocindanim vijcima na čelična
cjevasta ubetonirana sidra (shema br. 3)
-nudi se alternativno</t>
  </si>
  <si>
    <t>lzrada, dostava i montaža ventilacione
kontinuirane mreže od aluminijskog istegnutog
lima"Z" oblika, razvijene Sirine l8 cm. Ugradnja na
kontinuiranom otvoru visine l0 cm izmedu stropne
plode i zidova pridvržavanjem vijcima na
ubetonirana sidra. Otvori mreže 3 mm.
Spoj pojedinih elemenata, preklopom na mjestu
udvržavanja. Mjesta dodira Al-FeZn zaštititi nakon
udvržavanja 2 x temeljnom bojom, sa završnim slojem laka.</t>
  </si>
  <si>
    <t>lzrada i montaža poklopca vel.20120 cm za
za varanje mjemog otvora aod al. lima D=3 mm sa
povinutim rubom radi nalijeganja na plohu fasade.
S unutarnje strane predvidena traka plosnog
pocinčanog Lelleza 40 I 4....250 mm.
Učvršenje pocindanim vijkom kroz otvore u
sredini pokrovnog lima i plosnog profila,
pritezanjem s unutamje strane leptir maticom
(prema detalju).</t>
  </si>
  <si>
    <t>lzrada, dostava i montaža poklopca montaznog
Otvora od rebrastog čeličnog lima 5 mm, sa
Okvirom od kutnika 4014013 mm. Ugradnja okvira
kod betoniranja vareno na armaturu.
Otvor vel. 60 I 169 cm, a poklopac izraditi u dva
jednaka dijela sa otvorom zapodizanie.
Uračunata antikorozivna za5tita temeljnom boj om
i lakom.</t>
  </si>
  <si>
    <t>lzrada i montaža varenjem na armaturu prije
betoniranja potpora nosada transformatora od
NPU 80 duZine 156 cm.
Uračunata antikorozivna zaštita temeljnom bojom
i lakom.</t>
  </si>
  <si>
    <t>Izrada nosača transformatora od od NPU 100 dužine
196 cm, zajedno sa priborom za učvršćivanje na
ubetoniranim potporama.
Uračunata antikorozivna zaštita temeljnom bojom
i lakom.</t>
  </si>
  <si>
    <t>lzrada i ugradnja elemenata za uzemljenje od
pocindane Leljezne trake 4x40 mm. Ugradnja po
dva kornada u dijagonalnim uglovima podne plode
i temeljne kade varenjem na armaturu, te 2
komada u temeljnoj kadi pri dnu kod revizionog
otvora, tako da s vanjske i unutarnje strane ostane
slobodan dio prema nacrtu.</t>
  </si>
  <si>
    <t>Izrada i ugradnja čeličnih sidrenih elemenata za
medusobne spoj  betonskih elemenata
varenjem na armaturu, te medusobno spajanje
varenjem. Izrada prema detaljima.
Uključivo 6 stropnih detalja, 6 podnih detalja i
3 spajanja zidova, uradunata antikorozivna za5tite
vidljivih dijelova temeljnom bojom i lakom</t>
  </si>
  <si>
    <t>lzrada i ugradnja držača kabela od vrućeg
počinčanog plosnog Leljeza 5x40 mm razvtjene
Dužine 60,5 cm, sa priborom za učvršćivanja kojeg
čine vijci sa pločicama ugrađenih u "C" profile
20150 mm ubetonirane u fasadni element na
razmaku 50 cm i omogućavaju pomak učvršćenog
profila 40 cm po veftikali.</t>
  </si>
  <si>
    <t>Izrada i montaža poklopca od rebrastog lima 415mm vel. 65x30 cm sa privarenim odstojnicima na
donjoj strani za otuor u betonu sirine 25 cm.
Poklopac ugraditi na dijelu kanala za
niskonaponski razvod u slučaju kad ormari nisu
predviđeni nad cijelom dužinom kanala.</t>
  </si>
  <si>
    <t>Izrada i ugradnja nosača za pričvrsne elemente
kabela, od plosnog zeljeza 50x5x300 mm sa
3 x 2 kom otvora i ugrađenim maticama zavijak
M8 x 15 mm.
Udvrščenje varenjem sidra na armaturu.
Osni razmak vijka u paru je 26 mm i 74 mm medu
parovima. Uračunata antikorozivna zaštita
temeljnom bojom i lakom.</t>
  </si>
  <si>
    <t xml:space="preserve"> ili jednakovrijedno</t>
  </si>
  <si>
    <t>četveropolni katodni odvodnik prenapona 100/65 kA, OVR 365 ili jednakovrijedno</t>
  </si>
  <si>
    <t xml:space="preserve">kondenzatorska baterija 60 kVAr, 415 V   ili jednakovrijedno             </t>
  </si>
  <si>
    <t xml:space="preserve">tropolni osigurač- rastavljač-XLP1/III/160A   li jednakovrijedno           </t>
  </si>
  <si>
    <t xml:space="preserve">kućište osigurača E931/  A  ili jednakovrijedno  </t>
  </si>
  <si>
    <t xml:space="preserve">kućište osigurača E933/  A   ili jednakovrijedno                                              </t>
  </si>
  <si>
    <t xml:space="preserve">signalne svjetiljke LED 230 V  ili jednakovrijedno  </t>
  </si>
  <si>
    <t xml:space="preserve">mjerni terminal UMG 508     ili jednakovrijedno                                              </t>
  </si>
  <si>
    <t xml:space="preserve">sklopnik ESB 24-4p, 230V     ili jednakovrijedno                                                 </t>
  </si>
  <si>
    <t xml:space="preserve">sklopka CBK 1-2, 16A - 1p        ili jednakovrijedno                                              </t>
  </si>
  <si>
    <t>Dobava i montaža limenog ormarića za nadzemni hidrant 0HN HR0030  dimenzija: 540x1080/1060x185 mm  ili jednakovrijedno za smještaj vatrogasnog pribora.</t>
  </si>
  <si>
    <t>Dobava i montaža limenog ormarića za podzemni hidrant 0H-V  dimenzija:1080x1080x185 mm  ili jednakovrijedno za smještaj vatrogasnog pribora.</t>
  </si>
  <si>
    <t>Izrada rubnjaka od predgotovljenih betonskih elemenata klase betona C 30/37  ili jednakovrijedno , razreda izloženosti XC4, XD3, XF4, veličine 15/25 cm. Prema nacrtima, detaljima i uvjetima iz projekta.  Obračun je po m1 ugrađenog rubnjaka, a u jediničnu cijenu su uključeni nabava betona, svi prijevozi i prijenosi, izrada potrebne oplate, prijevoz i postavljanje elemenata rubnjaka, uz geodetsku kontrolu položaja i uređenje spojnica (fugiranje). Izvedba, kontrola kakvoće i obračun prema OTU 7-01.4.4.</t>
  </si>
  <si>
    <t xml:space="preserve">Nabava, doprema i postava prometnih znakova komplet sa stupom okruglog presjeka, obujmicom i dva vijka. Stup se postavlja na betonski temelj kvalitete C20/25. Vrsta, broj i položaj prometnih znakova određen je situacijom. U cijenu ulazi izrada i bojenje znakova i stupova, ljepljenje folije. Iskop i betoniranje temelja, prijevoz znakova i drugog materijala i drugi poslovi vezani uz postavljenje prometnih znakova. Obračun po kom postavljenog znaka. Izvedba, kontrola kakvoće i obračun prema Općim tehničkim uvjetima za radove na cestama, IGH 2001/OTU/ 1. i 9. Poglavlje; odredba 9-01; 9-02  6-03.07  ili jednakovrijedno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</si>
</sst>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HRK&quot;_-;\-* #,##0.00\ &quot;HRK&quot;_-;_-* &quot;-&quot;??\ &quot;HRK&quot;_-;_-@_-"/>
    <numFmt numFmtId="43" formatCode="_-* #,##0.00\ _H_R_K_-;\-* #,##0.00\ _H_R_K_-;_-* &quot;-&quot;??\ _H_R_K_-;_-@_-"/>
    <numFmt numFmtId="164" formatCode="_-* #,##0.00\ _k_n_-;\-* #,##0.00\ _k_n_-;_-* &quot;-&quot;??\ _k_n_-;_-@_-"/>
    <numFmt numFmtId="165" formatCode="mmm/dd"/>
    <numFmt numFmtId="166" formatCode="0.0"/>
    <numFmt numFmtId="167" formatCode="#,###.00"/>
    <numFmt numFmtId="168" formatCode="#,##0.0"/>
    <numFmt numFmtId="169" formatCode="#,###.00;[Red]\-#,###.00"/>
    <numFmt numFmtId="170" formatCode="* #,##0.00\ ;\-* #,##0.00\ ;* \-#\ ;@\ "/>
    <numFmt numFmtId="171" formatCode="mm/yy"/>
    <numFmt numFmtId="172" formatCode="* #,##0\ ;\-* #,##0\ ;* \-#\ ;@\ "/>
    <numFmt numFmtId="173" formatCode="dd/mm/yy"/>
    <numFmt numFmtId="174" formatCode="#,##0.00;[Red]\-#,##0.00"/>
    <numFmt numFmtId="175" formatCode="_-* #,##0.00\ &quot;SIT&quot;_-;\-* #,##0.00\ &quot;SIT&quot;_-;_-* &quot;-&quot;??\ &quot;SIT&quot;_-;_-@_-"/>
    <numFmt numFmtId="176" formatCode="_-* #,##0.00\ _S_I_T_-;\-* #,##0.00\ _S_I_T_-;_-* &quot;-&quot;??\ _S_I_T_-;_-@_-"/>
    <numFmt numFmtId="177" formatCode="0,000.00"/>
    <numFmt numFmtId="178" formatCode="#,##0.00\ &quot;HRK&quot;"/>
    <numFmt numFmtId="179" formatCode="#,##0.00\ _H_R_K"/>
    <numFmt numFmtId="180" formatCode="#,##0.00;[Red]#,##0.00"/>
  </numFmts>
  <fonts count="163">
    <font>
      <sz val="12"/>
      <color theme="1"/>
      <name val="Calibri"/>
      <family val="2"/>
      <charset val="238"/>
      <scheme val="minor"/>
    </font>
    <font>
      <sz val="12"/>
      <color theme="1"/>
      <name val="Calibri"/>
      <family val="2"/>
      <charset val="238"/>
      <scheme val="minor"/>
    </font>
    <font>
      <b/>
      <sz val="12"/>
      <name val="Cambria"/>
      <family val="1"/>
      <charset val="238"/>
    </font>
    <font>
      <b/>
      <sz val="12"/>
      <color rgb="FF000000"/>
      <name val="Cambria"/>
      <family val="1"/>
      <charset val="238"/>
    </font>
    <font>
      <b/>
      <sz val="12"/>
      <color indexed="8"/>
      <name val="Cambria"/>
      <family val="1"/>
      <charset val="238"/>
    </font>
    <font>
      <b/>
      <sz val="12"/>
      <color indexed="10"/>
      <name val="Cambria"/>
      <family val="1"/>
      <charset val="238"/>
    </font>
    <font>
      <sz val="10"/>
      <name val="Arial"/>
      <family val="2"/>
      <charset val="1"/>
    </font>
    <font>
      <b/>
      <sz val="10"/>
      <name val="Arial"/>
      <family val="2"/>
      <charset val="1"/>
    </font>
    <font>
      <u/>
      <sz val="10"/>
      <name val="Arial"/>
      <family val="2"/>
      <charset val="1"/>
    </font>
    <font>
      <sz val="10"/>
      <color indexed="8"/>
      <name val="Arial"/>
      <family val="2"/>
      <charset val="238"/>
    </font>
    <font>
      <vertAlign val="superscript"/>
      <sz val="11"/>
      <name val="Times New Roman"/>
      <family val="1"/>
      <charset val="238"/>
    </font>
    <font>
      <b/>
      <sz val="10"/>
      <name val="Arial"/>
      <family val="2"/>
      <charset val="238"/>
    </font>
    <font>
      <sz val="10"/>
      <color indexed="8"/>
      <name val="Arial"/>
      <family val="2"/>
      <charset val="1"/>
    </font>
    <font>
      <b/>
      <sz val="10"/>
      <color indexed="8"/>
      <name val="Arial"/>
      <family val="2"/>
      <charset val="238"/>
    </font>
    <font>
      <b/>
      <u/>
      <sz val="10"/>
      <name val="Arial"/>
      <family val="2"/>
      <charset val="1"/>
    </font>
    <font>
      <sz val="10"/>
      <name val="Arial"/>
      <family val="2"/>
      <charset val="238"/>
    </font>
    <font>
      <sz val="11"/>
      <name val="Arial"/>
      <family val="2"/>
      <charset val="1"/>
    </font>
    <font>
      <b/>
      <sz val="10"/>
      <color indexed="8"/>
      <name val="Arial"/>
      <family val="2"/>
      <charset val="1"/>
    </font>
    <font>
      <b/>
      <u/>
      <sz val="10"/>
      <color indexed="8"/>
      <name val="Arial"/>
      <family val="2"/>
      <charset val="238"/>
    </font>
    <font>
      <b/>
      <sz val="11"/>
      <name val="Times New Roman"/>
      <family val="1"/>
      <charset val="238"/>
    </font>
    <font>
      <b/>
      <sz val="11"/>
      <name val="Arial"/>
      <family val="2"/>
      <charset val="1"/>
    </font>
    <font>
      <b/>
      <sz val="14"/>
      <name val="Arial"/>
      <family val="2"/>
      <charset val="1"/>
    </font>
    <font>
      <sz val="12"/>
      <name val="Arial"/>
      <family val="2"/>
      <charset val="1"/>
    </font>
    <font>
      <b/>
      <sz val="12"/>
      <name val="Arial"/>
      <family val="2"/>
      <charset val="1"/>
    </font>
    <font>
      <b/>
      <sz val="12"/>
      <name val="Arial"/>
      <family val="2"/>
      <charset val="238"/>
    </font>
    <font>
      <sz val="10"/>
      <name val="Times New Roman"/>
      <family val="1"/>
      <charset val="238"/>
    </font>
    <font>
      <sz val="11"/>
      <name val="Times New Roman"/>
      <family val="1"/>
      <charset val="238"/>
    </font>
    <font>
      <sz val="14"/>
      <name val="Arial"/>
      <family val="2"/>
      <charset val="1"/>
    </font>
    <font>
      <b/>
      <sz val="12"/>
      <color theme="1"/>
      <name val="Calibri"/>
      <family val="2"/>
      <scheme val="minor"/>
    </font>
    <font>
      <sz val="12"/>
      <name val="Times New Roman"/>
      <family val="1"/>
      <charset val="238"/>
    </font>
    <font>
      <b/>
      <sz val="16"/>
      <name val="Arial"/>
      <family val="2"/>
      <charset val="238"/>
    </font>
    <font>
      <sz val="16"/>
      <name val="Times New Roman"/>
      <family val="1"/>
      <charset val="238"/>
    </font>
    <font>
      <sz val="8"/>
      <name val="Arial"/>
      <family val="2"/>
      <charset val="1"/>
    </font>
    <font>
      <sz val="14"/>
      <name val="Times New Roman"/>
      <family val="1"/>
      <charset val="238"/>
    </font>
    <font>
      <sz val="10"/>
      <name val="Arial"/>
      <family val="2"/>
    </font>
    <font>
      <b/>
      <sz val="10"/>
      <name val="Arial Narrow"/>
      <family val="2"/>
      <charset val="238"/>
    </font>
    <font>
      <b/>
      <sz val="10"/>
      <color indexed="12"/>
      <name val="Arial"/>
      <family val="2"/>
      <charset val="238"/>
    </font>
    <font>
      <sz val="10"/>
      <color indexed="22"/>
      <name val="Arial"/>
      <family val="2"/>
      <charset val="238"/>
    </font>
    <font>
      <b/>
      <sz val="10"/>
      <color indexed="22"/>
      <name val="Arial"/>
      <family val="2"/>
      <charset val="238"/>
    </font>
    <font>
      <sz val="10"/>
      <color indexed="10"/>
      <name val="Arial"/>
      <family val="2"/>
      <charset val="238"/>
    </font>
    <font>
      <i/>
      <sz val="10"/>
      <name val="Arial"/>
      <family val="2"/>
      <charset val="238"/>
    </font>
    <font>
      <sz val="12"/>
      <name val="Arial"/>
      <family val="2"/>
      <charset val="238"/>
    </font>
    <font>
      <sz val="11"/>
      <name val="Arial"/>
      <family val="2"/>
      <charset val="238"/>
    </font>
    <font>
      <b/>
      <u/>
      <sz val="10"/>
      <name val="Arial"/>
      <family val="2"/>
      <charset val="238"/>
    </font>
    <font>
      <u/>
      <sz val="10"/>
      <name val="Arial"/>
      <family val="2"/>
      <charset val="238"/>
    </font>
    <font>
      <sz val="12"/>
      <color indexed="22"/>
      <name val="Arial"/>
      <family val="2"/>
      <charset val="238"/>
    </font>
    <font>
      <sz val="11"/>
      <color indexed="8"/>
      <name val="Calibri"/>
      <family val="2"/>
      <charset val="238"/>
    </font>
    <font>
      <i/>
      <sz val="9"/>
      <name val="Arial"/>
      <family val="2"/>
      <charset val="238"/>
    </font>
    <font>
      <sz val="10"/>
      <name val="MS Serif"/>
      <family val="1"/>
      <charset val="238"/>
    </font>
    <font>
      <sz val="11"/>
      <color indexed="10"/>
      <name val="Arial"/>
      <family val="2"/>
      <charset val="238"/>
    </font>
    <font>
      <sz val="10"/>
      <color indexed="10"/>
      <name val="Arial"/>
      <family val="2"/>
      <charset val="1"/>
    </font>
    <font>
      <vertAlign val="superscript"/>
      <sz val="10"/>
      <name val="Arial"/>
      <family val="2"/>
      <charset val="238"/>
    </font>
    <font>
      <sz val="12"/>
      <color indexed="10"/>
      <name val="Arial"/>
      <family val="2"/>
      <charset val="238"/>
    </font>
    <font>
      <sz val="11"/>
      <color indexed="25"/>
      <name val="Calibri"/>
      <family val="2"/>
      <charset val="238"/>
    </font>
    <font>
      <sz val="10"/>
      <color indexed="25"/>
      <name val="Arial"/>
      <family val="2"/>
      <charset val="1"/>
    </font>
    <font>
      <i/>
      <sz val="9"/>
      <color indexed="25"/>
      <name val="Arial"/>
      <family val="2"/>
      <charset val="238"/>
    </font>
    <font>
      <sz val="10"/>
      <color indexed="25"/>
      <name val="Arial"/>
      <family val="2"/>
      <charset val="238"/>
    </font>
    <font>
      <b/>
      <u/>
      <sz val="10"/>
      <color indexed="25"/>
      <name val="Arial"/>
      <family val="2"/>
      <charset val="238"/>
    </font>
    <font>
      <i/>
      <sz val="10"/>
      <name val="Arial"/>
      <family val="2"/>
      <charset val="1"/>
    </font>
    <font>
      <b/>
      <sz val="11"/>
      <color indexed="16"/>
      <name val="Calibri"/>
      <family val="2"/>
      <charset val="238"/>
    </font>
    <font>
      <sz val="11"/>
      <color indexed="16"/>
      <name val="Arial"/>
      <family val="2"/>
      <charset val="238"/>
    </font>
    <font>
      <i/>
      <sz val="7"/>
      <name val="Trebuchet MS"/>
      <family val="2"/>
      <charset val="238"/>
    </font>
    <font>
      <i/>
      <sz val="8"/>
      <name val="Trebuchet MS"/>
      <family val="2"/>
      <charset val="238"/>
    </font>
    <font>
      <sz val="10"/>
      <name val="Trebuchet MS"/>
      <family val="2"/>
      <charset val="238"/>
    </font>
    <font>
      <sz val="9"/>
      <name val="Trebuchet MS"/>
      <family val="2"/>
      <charset val="238"/>
    </font>
    <font>
      <b/>
      <sz val="10"/>
      <name val="Trebuchet MS"/>
      <family val="2"/>
      <charset val="238"/>
    </font>
    <font>
      <b/>
      <sz val="10"/>
      <color indexed="10"/>
      <name val="Trebuchet MS"/>
      <family val="2"/>
      <charset val="238"/>
    </font>
    <font>
      <sz val="10"/>
      <color indexed="10"/>
      <name val="Trebuchet MS"/>
      <family val="2"/>
      <charset val="238"/>
    </font>
    <font>
      <b/>
      <sz val="12"/>
      <color indexed="10"/>
      <name val="Trebuchet MS"/>
      <family val="2"/>
      <charset val="238"/>
    </font>
    <font>
      <b/>
      <sz val="14"/>
      <name val="Trebuchet MS"/>
      <family val="2"/>
      <charset val="238"/>
    </font>
    <font>
      <b/>
      <sz val="12"/>
      <color indexed="10"/>
      <name val="Calibri"/>
      <family val="2"/>
      <scheme val="minor"/>
    </font>
    <font>
      <sz val="12"/>
      <color theme="1"/>
      <name val="Calibri"/>
      <family val="2"/>
      <scheme val="minor"/>
    </font>
    <font>
      <i/>
      <sz val="12"/>
      <name val="Calibri"/>
      <family val="2"/>
      <scheme val="minor"/>
    </font>
    <font>
      <sz val="12"/>
      <name val="Calibri"/>
      <family val="2"/>
      <scheme val="minor"/>
    </font>
    <font>
      <b/>
      <sz val="12"/>
      <name val="Calibri"/>
      <family val="2"/>
      <scheme val="minor"/>
    </font>
    <font>
      <sz val="12"/>
      <color indexed="10"/>
      <name val="Calibri"/>
      <family val="2"/>
      <scheme val="minor"/>
    </font>
    <font>
      <b/>
      <sz val="14"/>
      <name val="Arial"/>
      <family val="2"/>
      <charset val="238"/>
    </font>
    <font>
      <b/>
      <u/>
      <sz val="14"/>
      <name val="Arial"/>
      <family val="2"/>
      <charset val="238"/>
    </font>
    <font>
      <sz val="11"/>
      <name val="Courier New"/>
      <family val="3"/>
      <charset val="238"/>
    </font>
    <font>
      <sz val="10"/>
      <name val="Helv"/>
    </font>
    <font>
      <b/>
      <sz val="14"/>
      <color indexed="10"/>
      <name val="Trebuchet MS"/>
      <family val="2"/>
      <charset val="238"/>
    </font>
    <font>
      <b/>
      <sz val="12"/>
      <name val="Trebuchet MS"/>
      <family val="2"/>
      <charset val="238"/>
    </font>
    <font>
      <b/>
      <sz val="10"/>
      <name val="Arial"/>
      <family val="2"/>
    </font>
    <font>
      <b/>
      <sz val="12"/>
      <name val="Arial"/>
      <family val="2"/>
    </font>
    <font>
      <sz val="11"/>
      <name val="Trebuchet MS"/>
      <family val="2"/>
      <charset val="238"/>
    </font>
    <font>
      <b/>
      <sz val="11"/>
      <name val="Trebuchet MS"/>
      <family val="2"/>
      <charset val="238"/>
    </font>
    <font>
      <sz val="12"/>
      <name val="Trebuchet MS"/>
      <family val="2"/>
      <charset val="238"/>
    </font>
    <font>
      <b/>
      <sz val="14"/>
      <name val="Arial"/>
      <family val="2"/>
    </font>
    <font>
      <sz val="14"/>
      <color theme="1"/>
      <name val="Calibri"/>
      <family val="2"/>
      <charset val="238"/>
      <scheme val="minor"/>
    </font>
    <font>
      <sz val="14"/>
      <color theme="1"/>
      <name val="Arial"/>
      <family val="2"/>
    </font>
    <font>
      <b/>
      <sz val="14"/>
      <color theme="1"/>
      <name val="Calibri"/>
      <family val="2"/>
      <charset val="238"/>
      <scheme val="minor"/>
    </font>
    <font>
      <b/>
      <sz val="14"/>
      <color theme="1"/>
      <name val="Arial"/>
      <family val="2"/>
    </font>
    <font>
      <b/>
      <sz val="14"/>
      <color theme="1"/>
      <name val="Calibri"/>
      <family val="2"/>
      <scheme val="minor"/>
    </font>
    <font>
      <b/>
      <sz val="10"/>
      <color theme="1"/>
      <name val="Arial"/>
      <family val="2"/>
    </font>
    <font>
      <sz val="10"/>
      <color theme="1"/>
      <name val="Arial"/>
      <family val="2"/>
    </font>
    <font>
      <b/>
      <sz val="10"/>
      <color theme="1"/>
      <name val="Arial"/>
      <family val="2"/>
      <charset val="1"/>
    </font>
    <font>
      <b/>
      <sz val="10"/>
      <color theme="1"/>
      <name val="Arial"/>
      <family val="2"/>
      <charset val="238"/>
    </font>
    <font>
      <sz val="10"/>
      <color theme="1"/>
      <name val="Arial"/>
      <family val="2"/>
      <charset val="238"/>
    </font>
    <font>
      <sz val="10"/>
      <color theme="1"/>
      <name val="Arial"/>
      <family val="2"/>
      <charset val="1"/>
    </font>
    <font>
      <sz val="11"/>
      <name val="Calibri"/>
      <family val="2"/>
      <scheme val="minor"/>
    </font>
    <font>
      <vertAlign val="superscript"/>
      <sz val="11"/>
      <name val="Calibri"/>
      <family val="2"/>
      <scheme val="minor"/>
    </font>
    <font>
      <sz val="12"/>
      <name val="Arial"/>
      <family val="2"/>
    </font>
    <font>
      <sz val="10"/>
      <color indexed="10"/>
      <name val="Arial"/>
      <family val="2"/>
    </font>
    <font>
      <b/>
      <sz val="10"/>
      <color indexed="10"/>
      <name val="Arial"/>
      <family val="2"/>
    </font>
    <font>
      <i/>
      <sz val="10"/>
      <name val="Arial"/>
      <family val="2"/>
    </font>
    <font>
      <b/>
      <u/>
      <sz val="12"/>
      <name val="Arial"/>
      <family val="2"/>
    </font>
    <font>
      <b/>
      <sz val="12"/>
      <color theme="1"/>
      <name val="Arial"/>
      <family val="2"/>
    </font>
    <font>
      <b/>
      <sz val="14"/>
      <color rgb="FF000000"/>
      <name val="Arial"/>
      <family val="2"/>
    </font>
    <font>
      <b/>
      <sz val="16"/>
      <name val="Arial"/>
      <family val="2"/>
      <charset val="1"/>
    </font>
    <font>
      <sz val="11"/>
      <name val="Arial"/>
      <family val="2"/>
    </font>
    <font>
      <b/>
      <sz val="14"/>
      <name val="Calibri"/>
      <family val="2"/>
      <scheme val="minor"/>
    </font>
    <font>
      <sz val="10"/>
      <color theme="1"/>
      <name val="Trebuchet MS"/>
      <family val="2"/>
      <charset val="238"/>
    </font>
    <font>
      <b/>
      <sz val="12"/>
      <color theme="1"/>
      <name val="Trebuchet MS"/>
      <family val="2"/>
    </font>
    <font>
      <b/>
      <sz val="12"/>
      <color theme="1"/>
      <name val="Trebuchet MS"/>
      <family val="2"/>
      <charset val="238"/>
    </font>
    <font>
      <sz val="14"/>
      <name val="Arial"/>
      <family val="2"/>
    </font>
    <font>
      <sz val="12"/>
      <color theme="1"/>
      <name val="Arial"/>
      <family val="2"/>
    </font>
    <font>
      <sz val="12"/>
      <color indexed="10"/>
      <name val="Arial"/>
      <family val="2"/>
    </font>
    <font>
      <sz val="12"/>
      <color theme="1"/>
      <name val="Arial"/>
      <family val="2"/>
      <charset val="1"/>
    </font>
    <font>
      <b/>
      <sz val="12"/>
      <color theme="1"/>
      <name val="Arial"/>
      <family val="2"/>
      <charset val="1"/>
    </font>
    <font>
      <b/>
      <sz val="12"/>
      <color theme="1"/>
      <name val="Calibri"/>
      <family val="2"/>
      <charset val="238"/>
      <scheme val="minor"/>
    </font>
    <font>
      <b/>
      <u/>
      <sz val="12"/>
      <color theme="1"/>
      <name val="Arial"/>
      <family val="2"/>
    </font>
    <font>
      <b/>
      <u/>
      <sz val="10"/>
      <color theme="1"/>
      <name val="Arial"/>
      <family val="2"/>
    </font>
    <font>
      <b/>
      <sz val="12"/>
      <color theme="1"/>
      <name val="Cambria"/>
      <family val="1"/>
      <charset val="238"/>
    </font>
    <font>
      <i/>
      <sz val="10"/>
      <color theme="1"/>
      <name val="Arial"/>
      <family val="2"/>
    </font>
    <font>
      <sz val="9"/>
      <color theme="1"/>
      <name val="Arial"/>
      <family val="2"/>
    </font>
    <font>
      <sz val="12"/>
      <color indexed="8"/>
      <name val="Arial"/>
      <family val="2"/>
    </font>
    <font>
      <b/>
      <sz val="12"/>
      <color indexed="10"/>
      <name val="Arial"/>
      <family val="2"/>
      <charset val="238"/>
    </font>
    <font>
      <b/>
      <u/>
      <sz val="12"/>
      <name val="Arial"/>
      <family val="2"/>
      <charset val="238"/>
    </font>
    <font>
      <i/>
      <sz val="12"/>
      <name val="Arial"/>
      <family val="2"/>
      <charset val="238"/>
    </font>
    <font>
      <b/>
      <sz val="18"/>
      <color theme="1"/>
      <name val="Arial"/>
      <family val="2"/>
    </font>
    <font>
      <b/>
      <sz val="14"/>
      <color theme="1"/>
      <name val="Arial"/>
      <family val="2"/>
      <charset val="1"/>
    </font>
    <font>
      <b/>
      <sz val="14"/>
      <color theme="1"/>
      <name val="Arial"/>
      <family val="2"/>
      <charset val="238"/>
    </font>
    <font>
      <b/>
      <sz val="12"/>
      <color rgb="FF000000"/>
      <name val="Arial"/>
      <family val="2"/>
    </font>
    <font>
      <b/>
      <sz val="12"/>
      <color indexed="8"/>
      <name val="Arial"/>
      <family val="2"/>
    </font>
    <font>
      <b/>
      <sz val="12"/>
      <color indexed="10"/>
      <name val="Arial"/>
      <family val="2"/>
    </font>
    <font>
      <u/>
      <sz val="10"/>
      <name val="Arial"/>
      <family val="2"/>
    </font>
    <font>
      <vertAlign val="superscript"/>
      <sz val="11"/>
      <name val="Arial"/>
      <family val="2"/>
    </font>
    <font>
      <sz val="10"/>
      <color indexed="8"/>
      <name val="Arial"/>
      <family val="2"/>
    </font>
    <font>
      <b/>
      <sz val="10"/>
      <color indexed="8"/>
      <name val="Arial"/>
      <family val="2"/>
    </font>
    <font>
      <b/>
      <u/>
      <sz val="10"/>
      <name val="Arial"/>
      <family val="2"/>
    </font>
    <font>
      <b/>
      <sz val="11"/>
      <name val="Arial"/>
      <family val="2"/>
    </font>
    <font>
      <sz val="16"/>
      <name val="Arial"/>
      <family val="2"/>
    </font>
    <font>
      <sz val="8"/>
      <name val="Arial"/>
      <family val="2"/>
    </font>
    <font>
      <sz val="10"/>
      <color theme="1"/>
      <name val="Calibri"/>
      <family val="2"/>
      <charset val="238"/>
      <scheme val="minor"/>
    </font>
    <font>
      <sz val="12"/>
      <name val="Calibri"/>
      <family val="2"/>
      <charset val="238"/>
      <scheme val="minor"/>
    </font>
    <font>
      <sz val="10"/>
      <color theme="1"/>
      <name val="Calibri (Body)_x0000_"/>
      <charset val="238"/>
    </font>
    <font>
      <vertAlign val="superscript"/>
      <sz val="10"/>
      <name val="Arial"/>
      <family val="2"/>
    </font>
    <font>
      <sz val="12"/>
      <name val="Cambria"/>
      <family val="1"/>
      <charset val="238"/>
    </font>
    <font>
      <sz val="14"/>
      <name val="Arial"/>
      <family val="2"/>
      <charset val="238"/>
    </font>
    <font>
      <b/>
      <sz val="12"/>
      <name val="Cambria"/>
      <family val="1"/>
    </font>
    <font>
      <sz val="7"/>
      <name val="Arial"/>
      <family val="2"/>
      <charset val="238"/>
    </font>
    <font>
      <sz val="14"/>
      <name val="Trebuchet MS"/>
      <family val="2"/>
      <charset val="238"/>
    </font>
    <font>
      <sz val="12"/>
      <color indexed="10"/>
      <name val="Trebuchet MS"/>
      <family val="2"/>
      <charset val="238"/>
    </font>
    <font>
      <sz val="11"/>
      <name val="Calibri"/>
      <family val="2"/>
      <charset val="238"/>
      <scheme val="minor"/>
    </font>
    <font>
      <sz val="12"/>
      <color theme="1"/>
      <name val="Cambria"/>
      <family val="1"/>
      <charset val="238"/>
    </font>
    <font>
      <i/>
      <sz val="10"/>
      <color theme="1"/>
      <name val="Arial"/>
      <family val="2"/>
      <charset val="238"/>
    </font>
    <font>
      <sz val="12"/>
      <color theme="1"/>
      <name val="Arial"/>
      <family val="2"/>
      <charset val="238"/>
    </font>
    <font>
      <b/>
      <sz val="12"/>
      <color theme="1"/>
      <name val="Cambria"/>
      <family val="1"/>
    </font>
    <font>
      <sz val="12"/>
      <color indexed="42"/>
      <name val="Arial"/>
      <family val="2"/>
      <charset val="238"/>
    </font>
    <font>
      <sz val="10"/>
      <color indexed="42"/>
      <name val="Arial"/>
      <family val="2"/>
      <charset val="238"/>
    </font>
    <font>
      <sz val="16"/>
      <name val="Arial"/>
      <family val="2"/>
      <charset val="238"/>
    </font>
    <font>
      <b/>
      <sz val="9"/>
      <color rgb="FF000000"/>
      <name val="Tahoma"/>
      <family val="2"/>
    </font>
    <font>
      <sz val="9"/>
      <color rgb="FF000000"/>
      <name val="Tahoma"/>
      <family val="2"/>
    </font>
  </fonts>
  <fills count="13">
    <fill>
      <patternFill patternType="none"/>
    </fill>
    <fill>
      <patternFill patternType="gray125"/>
    </fill>
    <fill>
      <patternFill patternType="solid">
        <fgColor rgb="FFD9D9D9"/>
        <bgColor indexed="64"/>
      </patternFill>
    </fill>
    <fill>
      <patternFill patternType="solid">
        <fgColor indexed="43"/>
        <bgColor indexed="26"/>
      </patternFill>
    </fill>
    <fill>
      <patternFill patternType="solid">
        <fgColor theme="0"/>
        <bgColor indexed="64"/>
      </patternFill>
    </fill>
    <fill>
      <patternFill patternType="solid">
        <fgColor theme="0"/>
        <bgColor indexed="24"/>
      </patternFill>
    </fill>
    <fill>
      <patternFill patternType="solid">
        <fgColor theme="0"/>
        <bgColor indexed="27"/>
      </patternFill>
    </fill>
    <fill>
      <patternFill patternType="solid">
        <fgColor theme="0"/>
        <bgColor indexed="22"/>
      </patternFill>
    </fill>
    <fill>
      <patternFill patternType="solid">
        <fgColor theme="0"/>
        <bgColor indexed="54"/>
      </patternFill>
    </fill>
    <fill>
      <patternFill patternType="solid">
        <fgColor theme="0"/>
        <bgColor indexed="52"/>
      </patternFill>
    </fill>
    <fill>
      <patternFill patternType="solid">
        <fgColor theme="0"/>
        <bgColor indexed="51"/>
      </patternFill>
    </fill>
    <fill>
      <patternFill patternType="solid">
        <fgColor theme="0"/>
        <bgColor indexed="31"/>
      </patternFill>
    </fill>
    <fill>
      <patternFill patternType="solid">
        <fgColor theme="0" tint="-0.14999847407452621"/>
        <bgColor indexed="64"/>
      </patternFill>
    </fill>
  </fills>
  <borders count="87">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thin">
        <color indexed="8"/>
      </bottom>
      <diagonal/>
    </border>
    <border>
      <left style="thin">
        <color indexed="8"/>
      </left>
      <right style="thin">
        <color indexed="8"/>
      </right>
      <top/>
      <bottom style="thin">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hair">
        <color indexed="8"/>
      </left>
      <right/>
      <top/>
      <bottom style="thin">
        <color indexed="8"/>
      </bottom>
      <diagonal/>
    </border>
    <border>
      <left/>
      <right/>
      <top style="thin">
        <color indexed="8"/>
      </top>
      <bottom style="thin">
        <color indexed="8"/>
      </bottom>
      <diagonal/>
    </border>
    <border>
      <left style="hair">
        <color indexed="8"/>
      </left>
      <right/>
      <top style="thin">
        <color indexed="8"/>
      </top>
      <bottom style="thin">
        <color indexed="8"/>
      </bottom>
      <diagonal/>
    </border>
    <border>
      <left style="hair">
        <color indexed="8"/>
      </left>
      <right/>
      <top/>
      <bottom/>
      <diagonal/>
    </border>
    <border>
      <left/>
      <right style="thin">
        <color indexed="8"/>
      </right>
      <top style="thin">
        <color indexed="8"/>
      </top>
      <bottom/>
      <diagonal/>
    </border>
    <border>
      <left style="hair">
        <color indexed="8"/>
      </left>
      <right style="thin">
        <color indexed="8"/>
      </right>
      <top/>
      <bottom style="thin">
        <color indexed="8"/>
      </bottom>
      <diagonal/>
    </border>
    <border>
      <left/>
      <right/>
      <top style="medium">
        <color auto="1"/>
      </top>
      <bottom/>
      <diagonal/>
    </border>
    <border>
      <left style="hair">
        <color indexed="8"/>
      </left>
      <right/>
      <top/>
      <bottom style="hair">
        <color indexed="8"/>
      </bottom>
      <diagonal/>
    </border>
    <border>
      <left/>
      <right/>
      <top/>
      <bottom style="double">
        <color indexed="8"/>
      </bottom>
      <diagonal/>
    </border>
    <border>
      <left style="thin">
        <color indexed="8"/>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indexed="64"/>
      </bottom>
      <diagonal/>
    </border>
    <border>
      <left/>
      <right/>
      <top/>
      <bottom style="double">
        <color indexed="64"/>
      </bottom>
      <diagonal/>
    </border>
    <border>
      <left/>
      <right/>
      <top style="medium">
        <color indexed="64"/>
      </top>
      <bottom/>
      <diagonal/>
    </border>
    <border>
      <left/>
      <right/>
      <top style="thin">
        <color indexed="64"/>
      </top>
      <bottom/>
      <diagonal/>
    </border>
    <border>
      <left/>
      <right/>
      <top/>
      <bottom style="medium">
        <color auto="1"/>
      </bottom>
      <diagonal/>
    </border>
    <border>
      <left style="medium">
        <color auto="1"/>
      </left>
      <right style="medium">
        <color auto="1"/>
      </right>
      <top style="medium">
        <color auto="1"/>
      </top>
      <bottom/>
      <diagonal/>
    </border>
    <border>
      <left/>
      <right/>
      <top style="medium">
        <color indexed="8"/>
      </top>
      <bottom/>
      <diagonal/>
    </border>
    <border>
      <left/>
      <right/>
      <top style="medium">
        <color indexed="8"/>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249977111117893"/>
      </left>
      <right style="thin">
        <color theme="0" tint="-0.14999847407452621"/>
      </right>
      <top style="thin">
        <color theme="0" tint="-0.14999847407452621"/>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right/>
      <top style="medium">
        <color auto="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medium">
        <color auto="1"/>
      </bottom>
      <diagonal/>
    </border>
    <border>
      <left style="thin">
        <color theme="0" tint="-0.14999847407452621"/>
      </left>
      <right style="thin">
        <color theme="0" tint="-0.14999847407452621"/>
      </right>
      <top style="thin">
        <color theme="0" tint="-0.14999847407452621"/>
      </top>
      <bottom style="medium">
        <color auto="1"/>
      </bottom>
      <diagonal/>
    </border>
    <border>
      <left/>
      <right/>
      <top style="thin">
        <color theme="0" tint="-0.14999847407452621"/>
      </top>
      <bottom style="thin">
        <color theme="0" tint="-0.14999847407452621"/>
      </bottom>
      <diagonal/>
    </border>
    <border>
      <left style="thin">
        <color theme="0" tint="-0.14999847407452621"/>
      </left>
      <right/>
      <top style="medium">
        <color auto="1"/>
      </top>
      <bottom style="thin">
        <color theme="0" tint="-0.14999847407452621"/>
      </bottom>
      <diagonal/>
    </border>
    <border>
      <left/>
      <right style="thin">
        <color theme="0" tint="-0.14999847407452621"/>
      </right>
      <top style="medium">
        <color auto="1"/>
      </top>
      <bottom style="thin">
        <color theme="0" tint="-0.14999847407452621"/>
      </bottom>
      <diagonal/>
    </border>
    <border>
      <left style="thin">
        <color indexed="8"/>
      </left>
      <right/>
      <top style="thin">
        <color indexed="8"/>
      </top>
      <bottom/>
      <diagonal/>
    </border>
    <border>
      <left style="thin">
        <color theme="0" tint="-0.14999847407452621"/>
      </left>
      <right style="thin">
        <color theme="0" tint="-0.14999847407452621"/>
      </right>
      <top style="medium">
        <color indexed="8"/>
      </top>
      <bottom style="thin">
        <color theme="0" tint="-0.14999847407452621"/>
      </bottom>
      <diagonal/>
    </border>
    <border>
      <left/>
      <right/>
      <top/>
      <bottom style="thin">
        <color theme="0" tint="-0.14999847407452621"/>
      </bottom>
      <diagonal/>
    </border>
    <border>
      <left/>
      <right style="thin">
        <color theme="0" tint="-0.14999847407452621"/>
      </right>
      <top style="medium">
        <color indexed="8"/>
      </top>
      <bottom style="thin">
        <color theme="0" tint="-0.14999847407452621"/>
      </bottom>
      <diagonal/>
    </border>
    <border>
      <left/>
      <right/>
      <top style="medium">
        <color indexed="8"/>
      </top>
      <bottom style="thin">
        <color theme="0" tint="-0.14999847407452621"/>
      </bottom>
      <diagonal/>
    </border>
    <border>
      <left/>
      <right/>
      <top style="medium">
        <color indexed="8"/>
      </top>
      <bottom/>
      <diagonal/>
    </border>
    <border>
      <left style="thin">
        <color theme="0" tint="-0.14999847407452621"/>
      </left>
      <right style="thin">
        <color theme="0" tint="-0.14999847407452621"/>
      </right>
      <top style="medium">
        <color indexed="64"/>
      </top>
      <bottom style="thin">
        <color theme="0" tint="-0.14999847407452621"/>
      </bottom>
      <diagonal/>
    </border>
    <border>
      <left style="medium">
        <color auto="1"/>
      </left>
      <right/>
      <top/>
      <bottom style="medium">
        <color auto="1"/>
      </bottom>
      <diagonal/>
    </border>
    <border>
      <left style="medium">
        <color auto="1"/>
      </left>
      <right style="medium">
        <color auto="1"/>
      </right>
      <top/>
      <bottom/>
      <diagonal/>
    </border>
    <border>
      <left style="thin">
        <color theme="0" tint="-0.14999847407452621"/>
      </left>
      <right style="medium">
        <color auto="1"/>
      </right>
      <top style="thin">
        <color theme="0" tint="-0.14999847407452621"/>
      </top>
      <bottom style="medium">
        <color auto="1"/>
      </bottom>
      <diagonal/>
    </border>
    <border>
      <left/>
      <right style="medium">
        <color auto="1"/>
      </right>
      <top style="thin">
        <color theme="0" tint="-0.14999847407452621"/>
      </top>
      <bottom style="medium">
        <color auto="1"/>
      </bottom>
      <diagonal/>
    </border>
    <border>
      <left/>
      <right style="thin">
        <color theme="0" tint="-0.14999847407452621"/>
      </right>
      <top/>
      <bottom style="thin">
        <color indexed="8"/>
      </bottom>
      <diagonal/>
    </border>
    <border>
      <left/>
      <right style="thin">
        <color theme="0" tint="-0.14999847407452621"/>
      </right>
      <top style="thin">
        <color theme="0" tint="-0.14999847407452621"/>
      </top>
      <bottom style="thin">
        <color indexed="8"/>
      </bottom>
      <diagonal/>
    </border>
    <border>
      <left style="thin">
        <color theme="0" tint="-0.14999847407452621"/>
      </left>
      <right/>
      <top/>
      <bottom style="thin">
        <color indexed="8"/>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8"/>
      </bottom>
      <diagonal/>
    </border>
    <border>
      <left style="thin">
        <color theme="0" tint="-0.14999847407452621"/>
      </left>
      <right style="thin">
        <color theme="0" tint="-0.14999847407452621"/>
      </right>
      <top/>
      <bottom style="thin">
        <color indexed="8"/>
      </bottom>
      <diagonal/>
    </border>
    <border>
      <left style="thin">
        <color theme="0" tint="-0.14999847407452621"/>
      </left>
      <right style="thin">
        <color theme="0" tint="-0.14999847407452621"/>
      </right>
      <top style="medium">
        <color indexed="8"/>
      </top>
      <bottom/>
      <diagonal/>
    </border>
    <border>
      <left/>
      <right style="thin">
        <color theme="0" tint="-0.14999847407452621"/>
      </right>
      <top style="medium">
        <color indexed="8"/>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top style="medium">
        <color indexed="8"/>
      </top>
      <bottom/>
      <diagonal/>
    </border>
    <border>
      <left/>
      <right style="thin">
        <color theme="0" tint="-0.14999847407452621"/>
      </right>
      <top/>
      <bottom style="double">
        <color indexed="8"/>
      </bottom>
      <diagonal/>
    </border>
    <border>
      <left style="thin">
        <color theme="0" tint="-0.14999847407452621"/>
      </left>
      <right/>
      <top style="medium">
        <color indexed="8"/>
      </top>
      <bottom/>
      <diagonal/>
    </border>
    <border>
      <left/>
      <right style="thin">
        <color theme="0" tint="-0.14999847407452621"/>
      </right>
      <top style="medium">
        <color indexed="8"/>
      </top>
      <bottom style="thin">
        <color theme="0" tint="-0.14999847407452621"/>
      </bottom>
      <diagonal/>
    </border>
    <border>
      <left style="thin">
        <color theme="0" tint="-0.14999847407452621"/>
      </left>
      <right style="thin">
        <color theme="0" tint="-0.14999847407452621"/>
      </right>
      <top style="medium">
        <color indexed="8"/>
      </top>
      <bottom style="thin">
        <color theme="0" tint="-0.14999847407452621"/>
      </bottom>
      <diagonal/>
    </border>
    <border>
      <left style="thin">
        <color theme="0" tint="-0.14999847407452621"/>
      </left>
      <right style="thin">
        <color theme="0" tint="-0.14999847407452621"/>
      </right>
      <top style="thin">
        <color indexed="8"/>
      </top>
      <bottom style="double">
        <color indexed="8"/>
      </bottom>
      <diagonal/>
    </border>
    <border>
      <left/>
      <right style="thin">
        <color theme="0" tint="-0.14999847407452621"/>
      </right>
      <top/>
      <bottom style="hair">
        <color indexed="8"/>
      </bottom>
      <diagonal/>
    </border>
    <border>
      <left style="thin">
        <color theme="0" tint="-0.14999847407452621"/>
      </left>
      <right/>
      <top style="medium">
        <color indexed="8"/>
      </top>
      <bottom style="thin">
        <color theme="0" tint="-0.14999847407452621"/>
      </bottom>
      <diagonal/>
    </border>
    <border>
      <left/>
      <right/>
      <top style="medium">
        <color indexed="8"/>
      </top>
      <bottom style="thin">
        <color theme="0" tint="-0.14999847407452621"/>
      </bottom>
      <diagonal/>
    </border>
    <border>
      <left/>
      <right style="thin">
        <color theme="0" tint="-0.14999847407452621"/>
      </right>
      <top style="medium">
        <color auto="1"/>
      </top>
      <bottom/>
      <diagonal/>
    </border>
    <border>
      <left style="thin">
        <color theme="0" tint="-0.14999847407452621"/>
      </left>
      <right style="thin">
        <color theme="0" tint="-0.14999847407452621"/>
      </right>
      <top/>
      <bottom style="double">
        <color indexed="8"/>
      </bottom>
      <diagonal/>
    </border>
    <border>
      <left style="thin">
        <color theme="0" tint="-0.14999847407452621"/>
      </left>
      <right/>
      <top/>
      <bottom style="double">
        <color indexed="8"/>
      </bottom>
      <diagonal/>
    </border>
    <border diagonalUp="1">
      <left style="thin">
        <color theme="0" tint="-0.14999847407452621"/>
      </left>
      <right style="thin">
        <color theme="0" tint="-0.14999847407452621"/>
      </right>
      <top style="thin">
        <color theme="0" tint="-0.14999847407452621"/>
      </top>
      <bottom style="thin">
        <color theme="0" tint="-0.14999847407452621"/>
      </bottom>
      <diagonal style="thin">
        <color theme="0" tint="-0.14999847407452621"/>
      </diagonal>
    </border>
    <border>
      <left/>
      <right style="thin">
        <color theme="0" tint="-0.14999847407452621"/>
      </right>
      <top style="double">
        <color indexed="8"/>
      </top>
      <bottom/>
      <diagonal/>
    </border>
    <border>
      <left style="thin">
        <color theme="0" tint="-0.14999847407452621"/>
      </left>
      <right style="thin">
        <color theme="0" tint="-0.1499984740745262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3">
    <xf numFmtId="0" fontId="0" fillId="0" borderId="0"/>
    <xf numFmtId="0" fontId="1" fillId="0" borderId="0"/>
    <xf numFmtId="0" fontId="15" fillId="0" borderId="0"/>
    <xf numFmtId="164" fontId="34" fillId="0" borderId="0" applyFill="0" applyBorder="0" applyAlignment="0" applyProtection="0"/>
    <xf numFmtId="0" fontId="15" fillId="0" borderId="0"/>
    <xf numFmtId="0" fontId="15" fillId="0" borderId="0"/>
    <xf numFmtId="0" fontId="15" fillId="0" borderId="0"/>
    <xf numFmtId="0" fontId="29" fillId="0" borderId="0"/>
    <xf numFmtId="0" fontId="15" fillId="0" borderId="0"/>
    <xf numFmtId="0" fontId="15" fillId="0" borderId="0"/>
    <xf numFmtId="170" fontId="46" fillId="0" borderId="0" applyFill="0" applyBorder="0" applyAlignment="0" applyProtection="0"/>
    <xf numFmtId="0" fontId="15" fillId="0" borderId="0"/>
    <xf numFmtId="43" fontId="1" fillId="0" borderId="0" applyFont="0" applyFill="0" applyBorder="0" applyAlignment="0" applyProtection="0"/>
    <xf numFmtId="44" fontId="1" fillId="0" borderId="0" applyFont="0" applyFill="0" applyBorder="0" applyAlignment="0" applyProtection="0"/>
    <xf numFmtId="0" fontId="79" fillId="0" borderId="0"/>
    <xf numFmtId="0" fontId="15" fillId="0" borderId="0"/>
    <xf numFmtId="176" fontId="15" fillId="0" borderId="0" applyFont="0" applyFill="0" applyBorder="0" applyAlignment="0" applyProtection="0"/>
    <xf numFmtId="0" fontId="15" fillId="0" borderId="0" applyProtection="0"/>
    <xf numFmtId="175" fontId="15" fillId="0" borderId="0" applyFont="0" applyFill="0" applyBorder="0" applyAlignment="0" applyProtection="0"/>
    <xf numFmtId="0" fontId="79" fillId="0" borderId="0"/>
    <xf numFmtId="0" fontId="15" fillId="0" borderId="0"/>
    <xf numFmtId="0" fontId="79" fillId="0" borderId="0"/>
    <xf numFmtId="0" fontId="15" fillId="0" borderId="0"/>
  </cellStyleXfs>
  <cellXfs count="211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8" fillId="0" borderId="0" xfId="0" applyFont="1"/>
    <xf numFmtId="0" fontId="0" fillId="0" borderId="0" xfId="0" applyAlignment="1">
      <alignment wrapText="1"/>
    </xf>
    <xf numFmtId="0" fontId="26" fillId="0" borderId="0" xfId="2" applyFont="1"/>
    <xf numFmtId="0" fontId="7" fillId="0" borderId="0" xfId="2" applyFont="1" applyAlignment="1">
      <alignment horizontal="center" vertical="top"/>
    </xf>
    <xf numFmtId="0" fontId="6" fillId="0" borderId="0" xfId="2" applyFont="1" applyAlignment="1">
      <alignment horizontal="center" vertical="top"/>
    </xf>
    <xf numFmtId="0" fontId="6" fillId="0" borderId="0" xfId="2" applyFont="1" applyAlignment="1">
      <alignment horizontal="justify" vertical="top"/>
    </xf>
    <xf numFmtId="0" fontId="15" fillId="0" borderId="0" xfId="2"/>
    <xf numFmtId="2" fontId="7" fillId="0" borderId="0" xfId="2" applyNumberFormat="1" applyFont="1" applyAlignment="1">
      <alignment horizontal="right" vertical="top"/>
    </xf>
    <xf numFmtId="0" fontId="29" fillId="0" borderId="0" xfId="2" applyFont="1"/>
    <xf numFmtId="0" fontId="7" fillId="0" borderId="0" xfId="2" applyFont="1" applyBorder="1" applyAlignment="1">
      <alignment horizontal="justify" vertical="top" wrapText="1"/>
    </xf>
    <xf numFmtId="0" fontId="7" fillId="0" borderId="0" xfId="2" applyFont="1" applyBorder="1" applyAlignment="1">
      <alignment horizontal="center" vertical="top" wrapText="1"/>
    </xf>
    <xf numFmtId="0" fontId="7" fillId="0" borderId="0" xfId="2" applyFont="1" applyBorder="1" applyAlignment="1">
      <alignment horizontal="right" vertical="top" wrapText="1"/>
    </xf>
    <xf numFmtId="0" fontId="6" fillId="0" borderId="0" xfId="2" applyFont="1" applyBorder="1" applyAlignment="1">
      <alignment horizontal="center" vertical="top"/>
    </xf>
    <xf numFmtId="0" fontId="7" fillId="0" borderId="0" xfId="2" applyFont="1" applyBorder="1" applyAlignment="1">
      <alignment horizontal="center" vertical="top"/>
    </xf>
    <xf numFmtId="2" fontId="7" fillId="0" borderId="0" xfId="2" applyNumberFormat="1" applyFont="1" applyBorder="1" applyAlignment="1">
      <alignment horizontal="right" vertical="top"/>
    </xf>
    <xf numFmtId="0" fontId="22" fillId="0" borderId="0" xfId="2" applyFont="1"/>
    <xf numFmtId="0" fontId="6" fillId="0" borderId="0" xfId="2" applyFont="1" applyBorder="1" applyAlignment="1">
      <alignment horizontal="justify" vertical="top" wrapText="1"/>
    </xf>
    <xf numFmtId="2" fontId="7" fillId="0" borderId="0" xfId="2" applyNumberFormat="1" applyFont="1" applyBorder="1" applyAlignment="1">
      <alignment horizontal="right" vertical="top" wrapText="1"/>
    </xf>
    <xf numFmtId="0" fontId="6" fillId="0" borderId="0" xfId="2" applyFont="1" applyBorder="1" applyAlignment="1">
      <alignment horizontal="center" vertical="top" wrapText="1"/>
    </xf>
    <xf numFmtId="0" fontId="21" fillId="0" borderId="0" xfId="2" applyFont="1"/>
    <xf numFmtId="165" fontId="23" fillId="0" borderId="4" xfId="2" applyNumberFormat="1" applyFont="1" applyBorder="1" applyAlignment="1">
      <alignment horizontal="center" vertical="top"/>
    </xf>
    <xf numFmtId="0" fontId="23" fillId="0" borderId="4" xfId="2" applyFont="1" applyBorder="1" applyAlignment="1">
      <alignment horizontal="justify" vertical="top"/>
    </xf>
    <xf numFmtId="165" fontId="23" fillId="0" borderId="0" xfId="2" applyNumberFormat="1" applyFont="1" applyBorder="1" applyAlignment="1">
      <alignment horizontal="center" vertical="top"/>
    </xf>
    <xf numFmtId="0" fontId="23" fillId="0" borderId="0" xfId="2" applyFont="1" applyBorder="1" applyAlignment="1">
      <alignment horizontal="justify" vertical="top"/>
    </xf>
    <xf numFmtId="0" fontId="23" fillId="0" borderId="0" xfId="2" applyFont="1" applyAlignment="1">
      <alignment horizontal="center" vertical="top"/>
    </xf>
    <xf numFmtId="0" fontId="23" fillId="0" borderId="0" xfId="2" applyFont="1" applyAlignment="1">
      <alignment horizontal="justify" vertical="top"/>
    </xf>
    <xf numFmtId="0" fontId="31" fillId="0" borderId="0" xfId="2" applyFont="1"/>
    <xf numFmtId="0" fontId="6" fillId="0" borderId="0" xfId="2" applyNumberFormat="1" applyFont="1" applyAlignment="1">
      <alignment horizontal="justify" vertical="top" wrapText="1"/>
    </xf>
    <xf numFmtId="0" fontId="7" fillId="0" borderId="7" xfId="2" applyFont="1" applyBorder="1" applyAlignment="1">
      <alignment horizontal="center" vertical="top"/>
    </xf>
    <xf numFmtId="165" fontId="7" fillId="0" borderId="0" xfId="2" applyNumberFormat="1" applyFont="1" applyBorder="1" applyAlignment="1">
      <alignment horizontal="center" vertical="top" wrapText="1"/>
    </xf>
    <xf numFmtId="0" fontId="7" fillId="0" borderId="0" xfId="2" applyFont="1" applyBorder="1" applyAlignment="1">
      <alignment horizontal="justify" vertical="top" wrapText="1"/>
    </xf>
    <xf numFmtId="0" fontId="32" fillId="0" borderId="0" xfId="2" applyFont="1"/>
    <xf numFmtId="0" fontId="7" fillId="0" borderId="0" xfId="2" applyNumberFormat="1" applyFont="1" applyAlignment="1">
      <alignment horizontal="justify" vertical="top" wrapText="1"/>
    </xf>
    <xf numFmtId="0" fontId="16" fillId="0" borderId="0" xfId="2" applyFont="1"/>
    <xf numFmtId="2" fontId="6" fillId="0" borderId="0" xfId="2" applyNumberFormat="1" applyFont="1" applyAlignment="1">
      <alignment horizontal="center" vertical="top"/>
    </xf>
    <xf numFmtId="0" fontId="7" fillId="0" borderId="0" xfId="2" applyFont="1" applyAlignment="1">
      <alignment horizontal="right" vertical="top"/>
    </xf>
    <xf numFmtId="2" fontId="6" fillId="0" borderId="0" xfId="2" applyNumberFormat="1" applyFont="1"/>
    <xf numFmtId="0" fontId="33" fillId="0" borderId="0" xfId="2" applyFont="1"/>
    <xf numFmtId="0" fontId="7" fillId="0" borderId="0" xfId="2" applyFont="1" applyBorder="1" applyAlignment="1">
      <alignment vertical="top" wrapText="1"/>
    </xf>
    <xf numFmtId="0" fontId="7" fillId="0" borderId="0" xfId="2" applyFont="1" applyAlignment="1">
      <alignment horizontal="justify" vertical="top" wrapText="1"/>
    </xf>
    <xf numFmtId="49" fontId="7" fillId="0" borderId="0" xfId="2" applyNumberFormat="1" applyFont="1" applyBorder="1" applyAlignment="1">
      <alignment horizontal="center" vertical="top" wrapText="1"/>
    </xf>
    <xf numFmtId="164" fontId="15" fillId="0" borderId="0" xfId="3" applyFont="1" applyAlignment="1">
      <alignment horizontal="center" vertical="top"/>
    </xf>
    <xf numFmtId="0" fontId="6" fillId="0" borderId="0" xfId="2" applyFont="1" applyAlignment="1">
      <alignment horizontal="justify" vertical="top" wrapText="1"/>
    </xf>
    <xf numFmtId="164" fontId="15" fillId="0" borderId="5" xfId="3" applyFont="1" applyBorder="1" applyAlignment="1">
      <alignment horizontal="center" vertical="top"/>
    </xf>
    <xf numFmtId="164" fontId="11" fillId="0" borderId="5" xfId="3" applyFont="1" applyBorder="1" applyAlignment="1">
      <alignment horizontal="center" vertical="top"/>
    </xf>
    <xf numFmtId="0" fontId="16" fillId="0" borderId="0" xfId="2" applyFont="1" applyBorder="1" applyAlignment="1">
      <alignment horizontal="center" vertical="top" wrapText="1"/>
    </xf>
    <xf numFmtId="0" fontId="16" fillId="0" borderId="0" xfId="2" applyFont="1" applyAlignment="1">
      <alignment horizontal="center" vertical="top"/>
    </xf>
    <xf numFmtId="2" fontId="6" fillId="0" borderId="0" xfId="2" applyNumberFormat="1" applyFont="1" applyAlignment="1">
      <alignment horizontal="right"/>
    </xf>
    <xf numFmtId="164" fontId="15" fillId="0" borderId="0" xfId="3" applyFont="1"/>
    <xf numFmtId="2" fontId="7" fillId="0" borderId="0" xfId="2" applyNumberFormat="1" applyFont="1" applyAlignment="1">
      <alignment horizontal="right"/>
    </xf>
    <xf numFmtId="0" fontId="11" fillId="0" borderId="0" xfId="2" applyNumberFormat="1" applyFont="1" applyAlignment="1">
      <alignment horizontal="justify" vertical="top" wrapText="1"/>
    </xf>
    <xf numFmtId="0" fontId="20" fillId="0" borderId="0" xfId="2" applyFont="1" applyBorder="1" applyAlignment="1">
      <alignment horizontal="center" vertical="top"/>
    </xf>
    <xf numFmtId="0" fontId="22" fillId="0" borderId="0" xfId="2" applyFont="1" applyAlignment="1">
      <alignment horizontal="center" vertical="top"/>
    </xf>
    <xf numFmtId="0" fontId="22" fillId="0" borderId="0" xfId="2" applyFont="1" applyAlignment="1">
      <alignment horizontal="justify" vertical="top"/>
    </xf>
    <xf numFmtId="0" fontId="23" fillId="0" borderId="0" xfId="2" applyFont="1" applyAlignment="1">
      <alignment horizontal="right" vertical="top"/>
    </xf>
    <xf numFmtId="0" fontId="24" fillId="0" borderId="0" xfId="2" applyFont="1" applyAlignment="1">
      <alignment horizontal="center" vertical="top"/>
    </xf>
    <xf numFmtId="0" fontId="23" fillId="0" borderId="7" xfId="2" applyFont="1" applyBorder="1" applyAlignment="1">
      <alignment horizontal="justify" vertical="top"/>
    </xf>
    <xf numFmtId="0" fontId="23" fillId="0" borderId="7" xfId="2" applyFont="1" applyBorder="1" applyAlignment="1">
      <alignment horizontal="center" vertical="top"/>
    </xf>
    <xf numFmtId="0" fontId="23" fillId="0" borderId="7" xfId="2" applyFont="1" applyBorder="1" applyAlignment="1">
      <alignment horizontal="right" vertical="top"/>
    </xf>
    <xf numFmtId="164" fontId="11" fillId="0" borderId="7" xfId="3" applyFont="1" applyBorder="1" applyAlignment="1">
      <alignment horizontal="center" vertical="top"/>
    </xf>
    <xf numFmtId="0" fontId="23" fillId="0" borderId="0" xfId="2" applyFont="1"/>
    <xf numFmtId="0" fontId="23" fillId="0" borderId="0" xfId="2" applyNumberFormat="1" applyFont="1" applyAlignment="1">
      <alignment horizontal="justify" vertical="top" wrapText="1"/>
    </xf>
    <xf numFmtId="2" fontId="23" fillId="0" borderId="0" xfId="2" applyNumberFormat="1" applyFont="1" applyAlignment="1">
      <alignment horizontal="right" vertical="top"/>
    </xf>
    <xf numFmtId="0" fontId="23" fillId="0" borderId="5" xfId="2" applyFont="1" applyBorder="1" applyAlignment="1">
      <alignment horizontal="center" vertical="top"/>
    </xf>
    <xf numFmtId="0" fontId="25" fillId="0" borderId="0" xfId="2" applyFont="1"/>
    <xf numFmtId="0" fontId="19" fillId="0" borderId="0" xfId="2" applyFont="1"/>
    <xf numFmtId="0" fontId="11" fillId="0" borderId="0" xfId="2" applyFont="1" applyAlignment="1">
      <alignment horizontal="justify" vertical="top" wrapText="1"/>
    </xf>
    <xf numFmtId="2" fontId="11" fillId="0" borderId="0" xfId="2" applyNumberFormat="1" applyFont="1" applyAlignment="1">
      <alignment horizontal="right"/>
    </xf>
    <xf numFmtId="0" fontId="25" fillId="0" borderId="0" xfId="2" applyFont="1" applyAlignment="1">
      <alignment horizontal="center"/>
    </xf>
    <xf numFmtId="0" fontId="26" fillId="0" borderId="0" xfId="2" applyFont="1" applyAlignment="1">
      <alignment horizontal="center"/>
    </xf>
    <xf numFmtId="0" fontId="15" fillId="0" borderId="0" xfId="2" applyNumberFormat="1" applyFont="1" applyAlignment="1">
      <alignment horizontal="justify" vertical="top" wrapText="1"/>
    </xf>
    <xf numFmtId="164" fontId="15" fillId="0" borderId="0" xfId="3" applyFont="1" applyAlignment="1">
      <alignment horizontal="center"/>
    </xf>
    <xf numFmtId="0" fontId="26" fillId="0" borderId="0" xfId="2" applyFont="1" applyAlignment="1">
      <alignment wrapText="1"/>
    </xf>
    <xf numFmtId="0" fontId="32" fillId="0" borderId="0" xfId="2" applyFont="1" applyAlignment="1">
      <alignment horizontal="center"/>
    </xf>
    <xf numFmtId="2" fontId="7" fillId="0" borderId="0" xfId="2" applyNumberFormat="1" applyFont="1" applyBorder="1" applyAlignment="1">
      <alignment horizontal="center" vertical="top" wrapText="1"/>
    </xf>
    <xf numFmtId="0" fontId="7" fillId="0" borderId="0" xfId="2" applyFont="1" applyFill="1" applyAlignment="1">
      <alignment horizontal="justify" vertical="top" wrapText="1"/>
    </xf>
    <xf numFmtId="0" fontId="7" fillId="0" borderId="0" xfId="2" applyFont="1" applyFill="1" applyAlignment="1">
      <alignment horizontal="right"/>
    </xf>
    <xf numFmtId="0" fontId="6" fillId="0" borderId="0" xfId="2" applyNumberFormat="1" applyFont="1" applyFill="1" applyAlignment="1">
      <alignment horizontal="justify" vertical="top" wrapText="1"/>
    </xf>
    <xf numFmtId="0" fontId="26" fillId="0" borderId="0" xfId="2" applyFont="1" applyAlignment="1">
      <alignment horizontal="center" wrapText="1"/>
    </xf>
    <xf numFmtId="2" fontId="7" fillId="0" borderId="0" xfId="2" applyNumberFormat="1" applyFont="1" applyFill="1" applyAlignment="1">
      <alignment horizontal="right"/>
    </xf>
    <xf numFmtId="0" fontId="13" fillId="0" borderId="0" xfId="2" applyNumberFormat="1" applyFont="1" applyAlignment="1">
      <alignment horizontal="justify" vertical="top" wrapText="1"/>
    </xf>
    <xf numFmtId="1" fontId="7" fillId="0" borderId="0" xfId="2" applyNumberFormat="1" applyFont="1" applyAlignment="1">
      <alignment horizontal="right"/>
    </xf>
    <xf numFmtId="0" fontId="9" fillId="0" borderId="0" xfId="2" applyNumberFormat="1" applyFont="1" applyAlignment="1">
      <alignment horizontal="justify" vertical="top" wrapText="1"/>
    </xf>
    <xf numFmtId="0" fontId="19" fillId="0" borderId="0" xfId="2" applyFont="1" applyAlignment="1">
      <alignment horizontal="right"/>
    </xf>
    <xf numFmtId="2" fontId="19" fillId="0" borderId="0" xfId="2" applyNumberFormat="1" applyFont="1" applyAlignment="1">
      <alignment horizontal="right"/>
    </xf>
    <xf numFmtId="0" fontId="7" fillId="0" borderId="0" xfId="2" applyFont="1" applyAlignment="1">
      <alignment horizontal="right"/>
    </xf>
    <xf numFmtId="0" fontId="16" fillId="0" borderId="0" xfId="2" applyFont="1" applyAlignment="1">
      <alignment horizontal="center"/>
    </xf>
    <xf numFmtId="0" fontId="20" fillId="0" borderId="5" xfId="2" applyFont="1" applyBorder="1" applyAlignment="1">
      <alignment horizontal="center" vertical="top"/>
    </xf>
    <xf numFmtId="1" fontId="7" fillId="0" borderId="0" xfId="2" applyNumberFormat="1" applyFont="1" applyAlignment="1">
      <alignment horizontal="right" vertical="top"/>
    </xf>
    <xf numFmtId="1" fontId="6" fillId="0" borderId="0" xfId="2" applyNumberFormat="1" applyFont="1" applyAlignment="1">
      <alignment horizontal="right"/>
    </xf>
    <xf numFmtId="0" fontId="27" fillId="0" borderId="0" xfId="2" applyFont="1" applyAlignment="1">
      <alignment horizontal="center" vertical="top"/>
    </xf>
    <xf numFmtId="0" fontId="27" fillId="0" borderId="0" xfId="2" applyFont="1"/>
    <xf numFmtId="0" fontId="23" fillId="0" borderId="4" xfId="2" applyFont="1" applyBorder="1" applyAlignment="1">
      <alignment horizontal="center" vertical="top"/>
    </xf>
    <xf numFmtId="0" fontId="23" fillId="0" borderId="4" xfId="2" applyFont="1" applyBorder="1" applyAlignment="1">
      <alignment horizontal="right" vertical="top"/>
    </xf>
    <xf numFmtId="164" fontId="15" fillId="0" borderId="8" xfId="3" applyFont="1" applyBorder="1" applyAlignment="1">
      <alignment horizontal="center" vertical="top"/>
    </xf>
    <xf numFmtId="0" fontId="23" fillId="0" borderId="9" xfId="2" applyFont="1" applyBorder="1" applyAlignment="1">
      <alignment horizontal="center" vertical="top"/>
    </xf>
    <xf numFmtId="0" fontId="23" fillId="0" borderId="9" xfId="2" applyFont="1" applyBorder="1" applyAlignment="1">
      <alignment horizontal="justify" vertical="top"/>
    </xf>
    <xf numFmtId="0" fontId="23" fillId="0" borderId="9" xfId="2" applyFont="1" applyBorder="1" applyAlignment="1">
      <alignment horizontal="right" vertical="top"/>
    </xf>
    <xf numFmtId="164" fontId="15" fillId="0" borderId="10" xfId="3" applyFont="1" applyBorder="1" applyAlignment="1">
      <alignment horizontal="center" vertical="top"/>
    </xf>
    <xf numFmtId="49" fontId="23" fillId="0" borderId="9" xfId="2" applyNumberFormat="1" applyFont="1" applyBorder="1" applyAlignment="1">
      <alignment horizontal="center" vertical="top"/>
    </xf>
    <xf numFmtId="0" fontId="23" fillId="0" borderId="0" xfId="2" applyFont="1" applyBorder="1" applyAlignment="1">
      <alignment horizontal="center" vertical="top"/>
    </xf>
    <xf numFmtId="0" fontId="23" fillId="0" borderId="0" xfId="2" applyFont="1" applyBorder="1" applyAlignment="1">
      <alignment horizontal="right" vertical="top"/>
    </xf>
    <xf numFmtId="0" fontId="21" fillId="0" borderId="0" xfId="2" applyFont="1" applyAlignment="1">
      <alignment horizontal="justify" vertical="top"/>
    </xf>
    <xf numFmtId="0" fontId="21" fillId="0" borderId="0" xfId="2" applyFont="1" applyAlignment="1">
      <alignment horizontal="right" vertical="top"/>
    </xf>
    <xf numFmtId="0" fontId="23" fillId="0" borderId="0" xfId="2" applyFont="1" applyBorder="1"/>
    <xf numFmtId="164" fontId="15" fillId="0" borderId="11" xfId="3" applyFont="1" applyBorder="1" applyAlignment="1">
      <alignment horizontal="center" vertical="top"/>
    </xf>
    <xf numFmtId="0" fontId="23" fillId="0" borderId="4" xfId="2" applyNumberFormat="1" applyFont="1" applyBorder="1" applyAlignment="1">
      <alignment horizontal="justify" vertical="top" wrapText="1"/>
    </xf>
    <xf numFmtId="2" fontId="23" fillId="0" borderId="4" xfId="2" applyNumberFormat="1" applyFont="1" applyBorder="1" applyAlignment="1">
      <alignment horizontal="right" vertical="top"/>
    </xf>
    <xf numFmtId="0" fontId="23" fillId="0" borderId="8" xfId="2" applyFont="1" applyBorder="1" applyAlignment="1">
      <alignment horizontal="center" vertical="top"/>
    </xf>
    <xf numFmtId="164" fontId="23" fillId="0" borderId="13" xfId="2" applyNumberFormat="1" applyFont="1" applyBorder="1" applyAlignment="1">
      <alignment horizontal="center" vertical="top"/>
    </xf>
    <xf numFmtId="0" fontId="20" fillId="0" borderId="0" xfId="2" applyFont="1" applyAlignment="1">
      <alignment horizontal="right" vertical="top"/>
    </xf>
    <xf numFmtId="0" fontId="20" fillId="0" borderId="0" xfId="2" applyFont="1" applyAlignment="1">
      <alignment horizontal="center" vertical="top"/>
    </xf>
    <xf numFmtId="164" fontId="23" fillId="0" borderId="7" xfId="2" applyNumberFormat="1" applyFont="1" applyBorder="1" applyAlignment="1">
      <alignment horizontal="center" vertical="top"/>
    </xf>
    <xf numFmtId="165" fontId="7" fillId="0" borderId="0" xfId="2" applyNumberFormat="1" applyFont="1" applyBorder="1" applyAlignment="1">
      <alignment horizontal="center" vertical="top"/>
    </xf>
    <xf numFmtId="164" fontId="11" fillId="0" borderId="13" xfId="3" applyFont="1" applyBorder="1" applyAlignment="1">
      <alignment horizontal="center" vertical="top"/>
    </xf>
    <xf numFmtId="164" fontId="11" fillId="0" borderId="11" xfId="3" applyFont="1" applyBorder="1" applyAlignment="1">
      <alignment horizontal="center" vertical="top"/>
    </xf>
    <xf numFmtId="164" fontId="11" fillId="0" borderId="8" xfId="3" applyFont="1" applyBorder="1" applyAlignment="1">
      <alignment horizontal="center" vertical="top"/>
    </xf>
    <xf numFmtId="164" fontId="11" fillId="0" borderId="0" xfId="3" applyFont="1" applyBorder="1" applyAlignment="1">
      <alignment horizontal="center" vertical="top"/>
    </xf>
    <xf numFmtId="0" fontId="15" fillId="0" borderId="0" xfId="2" applyFont="1" applyAlignment="1">
      <alignment wrapText="1"/>
    </xf>
    <xf numFmtId="0" fontId="15" fillId="0" borderId="0" xfId="2" applyFont="1" applyBorder="1" applyAlignment="1">
      <alignment wrapText="1"/>
    </xf>
    <xf numFmtId="0" fontId="15" fillId="0" borderId="0" xfId="2" applyFont="1" applyAlignment="1">
      <alignment horizontal="right" wrapText="1"/>
    </xf>
    <xf numFmtId="0" fontId="15" fillId="0" borderId="0" xfId="2" applyFont="1" applyAlignment="1">
      <alignment horizontal="left" wrapText="1"/>
    </xf>
    <xf numFmtId="0" fontId="35" fillId="0" borderId="0" xfId="4" applyFont="1" applyFill="1" applyAlignment="1">
      <alignment horizontal="left"/>
    </xf>
    <xf numFmtId="0" fontId="15" fillId="0" borderId="0" xfId="2" applyFont="1" applyFill="1" applyAlignment="1">
      <alignment vertical="center"/>
    </xf>
    <xf numFmtId="167" fontId="11" fillId="0" borderId="0" xfId="4" applyNumberFormat="1" applyFont="1" applyFill="1" applyBorder="1" applyAlignment="1">
      <alignment horizontal="right"/>
    </xf>
    <xf numFmtId="167" fontId="11" fillId="0" borderId="0" xfId="4" applyNumberFormat="1" applyFont="1" applyFill="1" applyBorder="1" applyAlignment="1">
      <alignment horizontal="center"/>
    </xf>
    <xf numFmtId="0" fontId="11" fillId="0" borderId="0" xfId="4" applyFont="1" applyFill="1" applyBorder="1" applyAlignment="1">
      <alignment horizontal="justify" vertical="top"/>
    </xf>
    <xf numFmtId="0" fontId="11" fillId="0" borderId="0" xfId="4" applyFont="1" applyFill="1" applyAlignment="1">
      <alignment horizontal="left" vertical="top"/>
    </xf>
    <xf numFmtId="0" fontId="35" fillId="0" borderId="6" xfId="4" applyFont="1" applyFill="1" applyBorder="1" applyAlignment="1">
      <alignment horizontal="left"/>
    </xf>
    <xf numFmtId="4" fontId="0" fillId="0" borderId="0" xfId="6" applyNumberFormat="1" applyFont="1" applyBorder="1" applyAlignment="1" applyProtection="1">
      <alignment wrapText="1"/>
      <protection locked="0"/>
    </xf>
    <xf numFmtId="4" fontId="0" fillId="0" borderId="0" xfId="6" applyNumberFormat="1" applyFont="1" applyFill="1" applyAlignment="1">
      <alignment horizontal="right" wrapText="1"/>
    </xf>
    <xf numFmtId="0" fontId="15" fillId="0" borderId="0" xfId="2" applyFont="1" applyAlignment="1">
      <alignment vertical="top" wrapText="1"/>
    </xf>
    <xf numFmtId="0" fontId="11" fillId="0" borderId="0" xfId="2" applyNumberFormat="1" applyFont="1" applyFill="1" applyBorder="1" applyAlignment="1">
      <alignment horizontal="right" wrapText="1"/>
    </xf>
    <xf numFmtId="0" fontId="38" fillId="0" borderId="0" xfId="2" applyFont="1" applyFill="1" applyBorder="1" applyAlignment="1">
      <alignment horizontal="left" wrapText="1"/>
    </xf>
    <xf numFmtId="0" fontId="11" fillId="0" borderId="0" xfId="2" applyFont="1" applyFill="1" applyBorder="1" applyAlignment="1">
      <alignment vertical="top" wrapText="1"/>
    </xf>
    <xf numFmtId="4" fontId="0" fillId="0" borderId="0" xfId="6" applyNumberFormat="1" applyFont="1" applyFill="1" applyBorder="1" applyAlignment="1" applyProtection="1">
      <alignment wrapText="1"/>
      <protection locked="0"/>
    </xf>
    <xf numFmtId="4" fontId="0" fillId="0" borderId="0" xfId="6" applyNumberFormat="1" applyFont="1" applyFill="1" applyBorder="1" applyAlignment="1">
      <alignment horizontal="right" wrapText="1"/>
    </xf>
    <xf numFmtId="0" fontId="11" fillId="0" borderId="0" xfId="2" applyFont="1" applyFill="1" applyBorder="1" applyAlignment="1">
      <alignment horizontal="left" wrapText="1"/>
    </xf>
    <xf numFmtId="0" fontId="11" fillId="0" borderId="0" xfId="2" applyFont="1" applyFill="1" applyBorder="1" applyAlignment="1">
      <alignment wrapText="1"/>
    </xf>
    <xf numFmtId="168" fontId="0" fillId="0" borderId="0" xfId="5" applyNumberFormat="1" applyFont="1" applyFill="1" applyBorder="1" applyAlignment="1">
      <alignment horizontal="right"/>
    </xf>
    <xf numFmtId="0" fontId="15" fillId="0" borderId="0" xfId="2" applyFont="1" applyAlignment="1">
      <alignment horizontal="justify" vertical="top" wrapText="1"/>
    </xf>
    <xf numFmtId="49" fontId="0" fillId="0" borderId="0" xfId="5" applyNumberFormat="1" applyFont="1" applyFill="1" applyBorder="1" applyAlignment="1">
      <alignment horizontal="center"/>
    </xf>
    <xf numFmtId="4" fontId="0" fillId="0" borderId="0" xfId="6" applyNumberFormat="1" applyFont="1" applyFill="1" applyBorder="1"/>
    <xf numFmtId="0" fontId="15" fillId="0" borderId="0" xfId="2" applyFont="1" applyFill="1" applyBorder="1" applyAlignment="1">
      <alignment horizontal="left" vertical="top" wrapText="1"/>
    </xf>
    <xf numFmtId="3" fontId="39" fillId="0" borderId="0" xfId="5" applyNumberFormat="1" applyFont="1" applyFill="1" applyBorder="1" applyAlignment="1">
      <alignment horizontal="center"/>
    </xf>
    <xf numFmtId="49" fontId="0" fillId="0" borderId="0" xfId="5" applyNumberFormat="1" applyFont="1" applyFill="1" applyBorder="1" applyAlignment="1">
      <alignment horizontal="left" vertical="top"/>
    </xf>
    <xf numFmtId="0" fontId="39" fillId="0" borderId="0" xfId="2" applyNumberFormat="1" applyFont="1" applyAlignment="1">
      <alignment horizontal="right" wrapText="1"/>
    </xf>
    <xf numFmtId="169" fontId="0" fillId="0" borderId="0" xfId="5" applyNumberFormat="1" applyFont="1" applyFill="1" applyBorder="1" applyAlignment="1">
      <alignment horizontal="right"/>
    </xf>
    <xf numFmtId="169" fontId="15" fillId="0" borderId="0" xfId="2" applyNumberFormat="1" applyFont="1" applyAlignment="1">
      <alignment horizontal="right" wrapText="1"/>
    </xf>
    <xf numFmtId="0" fontId="15" fillId="0" borderId="0" xfId="2" applyFont="1" applyAlignment="1">
      <alignment horizontal="left" vertical="top" wrapText="1"/>
    </xf>
    <xf numFmtId="0" fontId="15" fillId="0" borderId="0" xfId="2" applyFont="1" applyFill="1" applyAlignment="1">
      <alignment horizontal="justify" vertical="top" wrapText="1"/>
    </xf>
    <xf numFmtId="0" fontId="15" fillId="0" borderId="0" xfId="2" applyFont="1" applyFill="1" applyAlignment="1">
      <alignment vertical="top" wrapText="1"/>
    </xf>
    <xf numFmtId="4" fontId="0" fillId="0" borderId="0" xfId="5" applyNumberFormat="1" applyFont="1" applyFill="1" applyBorder="1" applyAlignment="1">
      <alignment horizontal="right"/>
    </xf>
    <xf numFmtId="168" fontId="39" fillId="0" borderId="0" xfId="5" applyNumberFormat="1" applyFont="1" applyFill="1" applyBorder="1" applyAlignment="1">
      <alignment horizontal="center"/>
    </xf>
    <xf numFmtId="49" fontId="15" fillId="0" borderId="0" xfId="2" applyNumberFormat="1" applyFont="1" applyFill="1" applyBorder="1" applyAlignment="1">
      <alignment horizontal="center" wrapText="1" shrinkToFit="1" readingOrder="1"/>
    </xf>
    <xf numFmtId="0" fontId="15" fillId="0" borderId="0" xfId="2" applyNumberFormat="1" applyFont="1" applyFill="1" applyAlignment="1" applyProtection="1">
      <alignment vertical="top" wrapText="1"/>
    </xf>
    <xf numFmtId="166" fontId="15" fillId="0" borderId="0" xfId="2" applyNumberFormat="1" applyFont="1" applyFill="1" applyBorder="1" applyAlignment="1">
      <alignment horizontal="right" vertical="top" wrapText="1"/>
    </xf>
    <xf numFmtId="0" fontId="15" fillId="0" borderId="0" xfId="2" applyFont="1" applyFill="1" applyAlignment="1">
      <alignment horizontal="left" wrapText="1"/>
    </xf>
    <xf numFmtId="168" fontId="39" fillId="0" borderId="0" xfId="5" applyNumberFormat="1" applyFont="1" applyFill="1" applyBorder="1" applyAlignment="1">
      <alignment horizontal="right"/>
    </xf>
    <xf numFmtId="165" fontId="15" fillId="0" borderId="0" xfId="2" applyNumberFormat="1" applyFont="1" applyAlignment="1">
      <alignment vertical="top" wrapText="1"/>
    </xf>
    <xf numFmtId="4" fontId="0" fillId="0" borderId="0" xfId="5" applyNumberFormat="1" applyFont="1" applyFill="1" applyBorder="1" applyAlignment="1">
      <alignment horizontal="right" vertical="center"/>
    </xf>
    <xf numFmtId="3" fontId="0" fillId="0" borderId="0" xfId="5" applyNumberFormat="1" applyFont="1" applyFill="1" applyBorder="1" applyAlignment="1">
      <alignment horizontal="right"/>
    </xf>
    <xf numFmtId="0" fontId="15" fillId="0" borderId="0" xfId="2" applyFont="1" applyFill="1" applyBorder="1" applyAlignment="1">
      <alignment wrapText="1"/>
    </xf>
    <xf numFmtId="2" fontId="15" fillId="0" borderId="0" xfId="2" applyNumberFormat="1" applyFont="1" applyAlignment="1">
      <alignment horizontal="right" wrapText="1"/>
    </xf>
    <xf numFmtId="2" fontId="39" fillId="0" borderId="0" xfId="2" applyNumberFormat="1" applyFont="1" applyAlignment="1">
      <alignment horizontal="right" wrapText="1"/>
    </xf>
    <xf numFmtId="168" fontId="0" fillId="0" borderId="0" xfId="5" applyNumberFormat="1" applyFont="1" applyFill="1" applyBorder="1" applyAlignment="1">
      <alignment horizontal="center"/>
    </xf>
    <xf numFmtId="0" fontId="40" fillId="0" borderId="0" xfId="7" applyNumberFormat="1" applyFont="1" applyFill="1" applyAlignment="1" applyProtection="1">
      <alignment wrapText="1"/>
    </xf>
    <xf numFmtId="0" fontId="15" fillId="0" borderId="0" xfId="2" applyFont="1" applyAlignment="1">
      <alignment horizontal="justify"/>
    </xf>
    <xf numFmtId="0" fontId="15" fillId="3" borderId="0" xfId="2" applyFont="1" applyFill="1" applyAlignment="1">
      <alignment vertical="center"/>
    </xf>
    <xf numFmtId="0" fontId="15" fillId="0" borderId="0" xfId="2" applyFont="1" applyBorder="1"/>
    <xf numFmtId="167" fontId="0" fillId="0" borderId="0" xfId="5" applyNumberFormat="1" applyFont="1" applyFill="1" applyBorder="1" applyAlignment="1"/>
    <xf numFmtId="0" fontId="15" fillId="0" borderId="0" xfId="2" applyFont="1" applyFill="1" applyBorder="1" applyAlignment="1">
      <alignment horizontal="justify" vertical="top" wrapText="1"/>
    </xf>
    <xf numFmtId="49" fontId="11" fillId="0" borderId="0" xfId="5" applyNumberFormat="1" applyFont="1" applyFill="1" applyBorder="1" applyAlignment="1">
      <alignment horizontal="left"/>
    </xf>
    <xf numFmtId="2" fontId="0" fillId="0" borderId="0" xfId="5" applyNumberFormat="1" applyFont="1" applyFill="1" applyBorder="1" applyAlignment="1">
      <alignment horizontal="right"/>
    </xf>
    <xf numFmtId="0" fontId="15" fillId="0" borderId="0" xfId="2" applyFont="1" applyBorder="1" applyAlignment="1">
      <alignment horizontal="justify" vertical="top" wrapText="1"/>
    </xf>
    <xf numFmtId="49" fontId="0" fillId="0" borderId="0" xfId="5" applyNumberFormat="1" applyFont="1" applyFill="1" applyBorder="1" applyAlignment="1">
      <alignment horizontal="left" vertical="center" wrapText="1"/>
    </xf>
    <xf numFmtId="2" fontId="0" fillId="0" borderId="0" xfId="5" applyNumberFormat="1" applyFont="1" applyFill="1" applyBorder="1" applyAlignment="1">
      <alignment horizontal="right" vertical="center"/>
    </xf>
    <xf numFmtId="49" fontId="0" fillId="0" borderId="0" xfId="5" applyNumberFormat="1" applyFont="1" applyFill="1" applyBorder="1" applyAlignment="1">
      <alignment horizontal="left" vertical="top" wrapText="1"/>
    </xf>
    <xf numFmtId="2" fontId="15" fillId="0" borderId="0" xfId="2" applyNumberFormat="1" applyFont="1" applyFill="1" applyAlignment="1">
      <alignment horizontal="right" wrapText="1"/>
    </xf>
    <xf numFmtId="0" fontId="15" fillId="0" borderId="0" xfId="2" applyNumberFormat="1" applyFont="1" applyFill="1" applyAlignment="1">
      <alignment horizontal="right" wrapText="1"/>
    </xf>
    <xf numFmtId="0" fontId="15" fillId="0" borderId="0" xfId="2" applyFont="1" applyAlignment="1">
      <alignment vertical="center" wrapText="1"/>
    </xf>
    <xf numFmtId="0" fontId="15" fillId="0" borderId="0" xfId="2" applyFont="1" applyBorder="1" applyAlignment="1">
      <alignment vertical="center" wrapText="1"/>
    </xf>
    <xf numFmtId="0" fontId="15" fillId="0" borderId="0" xfId="2" applyFont="1"/>
    <xf numFmtId="0" fontId="6" fillId="0" borderId="0" xfId="2" applyFont="1" applyAlignment="1">
      <alignment wrapText="1"/>
    </xf>
    <xf numFmtId="0" fontId="42" fillId="0" borderId="0" xfId="2" applyFont="1" applyFill="1" applyAlignment="1">
      <alignment vertical="center"/>
    </xf>
    <xf numFmtId="4" fontId="6" fillId="0" borderId="16" xfId="2" applyNumberFormat="1" applyFont="1" applyFill="1" applyBorder="1" applyAlignment="1">
      <alignment wrapText="1"/>
    </xf>
    <xf numFmtId="4" fontId="6" fillId="0" borderId="16" xfId="6" applyNumberFormat="1" applyFont="1" applyFill="1" applyBorder="1" applyAlignment="1">
      <alignment horizontal="right"/>
    </xf>
    <xf numFmtId="0" fontId="42" fillId="0" borderId="0" xfId="2" applyFont="1" applyAlignment="1">
      <alignment wrapText="1"/>
    </xf>
    <xf numFmtId="4" fontId="11" fillId="0" borderId="0" xfId="6" applyNumberFormat="1" applyFont="1" applyFill="1" applyBorder="1"/>
    <xf numFmtId="4" fontId="6" fillId="0" borderId="0" xfId="6" applyNumberFormat="1" applyFont="1" applyFill="1" applyBorder="1" applyAlignment="1" applyProtection="1">
      <alignment wrapText="1"/>
      <protection locked="0"/>
    </xf>
    <xf numFmtId="0" fontId="11" fillId="0" borderId="0" xfId="2" applyFont="1" applyFill="1" applyBorder="1" applyAlignment="1">
      <alignment horizontal="left" vertical="top" wrapText="1"/>
    </xf>
    <xf numFmtId="4" fontId="6" fillId="0" borderId="0" xfId="6" applyNumberFormat="1" applyFont="1" applyBorder="1" applyAlignment="1" applyProtection="1">
      <alignment wrapText="1"/>
      <protection locked="0"/>
    </xf>
    <xf numFmtId="4" fontId="6" fillId="0" borderId="0" xfId="6" applyNumberFormat="1" applyFont="1" applyFill="1" applyAlignment="1">
      <alignment horizontal="right" wrapText="1"/>
    </xf>
    <xf numFmtId="0" fontId="41" fillId="0" borderId="0" xfId="2" applyFont="1" applyFill="1" applyAlignment="1">
      <alignment vertical="center"/>
    </xf>
    <xf numFmtId="0" fontId="41" fillId="0" borderId="0" xfId="2" applyFont="1" applyAlignment="1">
      <alignment wrapText="1"/>
    </xf>
    <xf numFmtId="0" fontId="41" fillId="0" borderId="0" xfId="2" applyFont="1" applyBorder="1" applyAlignment="1">
      <alignment wrapText="1"/>
    </xf>
    <xf numFmtId="0" fontId="15" fillId="0" borderId="0" xfId="2" applyNumberFormat="1" applyFont="1" applyAlignment="1">
      <alignment wrapText="1"/>
    </xf>
    <xf numFmtId="0" fontId="15" fillId="0" borderId="0" xfId="2" applyFont="1" applyFill="1" applyAlignment="1">
      <alignment horizontal="left" vertical="top" wrapText="1"/>
    </xf>
    <xf numFmtId="0" fontId="42" fillId="0" borderId="0" xfId="9" applyFont="1" applyFill="1" applyAlignment="1">
      <alignment vertical="center"/>
    </xf>
    <xf numFmtId="0" fontId="15" fillId="0" borderId="0" xfId="9" applyAlignment="1">
      <alignment wrapText="1"/>
    </xf>
    <xf numFmtId="0" fontId="15" fillId="0" borderId="0" xfId="9" applyBorder="1" applyAlignment="1">
      <alignment wrapText="1"/>
    </xf>
    <xf numFmtId="0" fontId="0" fillId="0" borderId="0" xfId="9" applyNumberFormat="1" applyFont="1" applyAlignment="1">
      <alignment vertical="top" wrapText="1"/>
    </xf>
    <xf numFmtId="0" fontId="0" fillId="0" borderId="0" xfId="9" applyFont="1" applyAlignment="1">
      <alignment vertical="top" wrapText="1"/>
    </xf>
    <xf numFmtId="170" fontId="47" fillId="0" borderId="0" xfId="10" applyFont="1" applyFill="1" applyBorder="1" applyAlignment="1" applyProtection="1">
      <alignment horizontal="center" vertical="center" shrinkToFit="1"/>
      <protection locked="0"/>
    </xf>
    <xf numFmtId="170" fontId="0" fillId="0" borderId="0" xfId="10" applyFont="1" applyFill="1" applyBorder="1" applyAlignment="1" applyProtection="1">
      <alignment horizontal="center" vertical="center" shrinkToFit="1"/>
      <protection locked="0"/>
    </xf>
    <xf numFmtId="0" fontId="0" fillId="0" borderId="0" xfId="9" applyNumberFormat="1" applyFont="1" applyAlignment="1">
      <alignment wrapText="1"/>
    </xf>
    <xf numFmtId="2" fontId="0" fillId="0" borderId="0" xfId="9" applyNumberFormat="1" applyFont="1" applyAlignment="1">
      <alignment vertical="top" wrapText="1"/>
    </xf>
    <xf numFmtId="0" fontId="0" fillId="0" borderId="0" xfId="9" applyFont="1" applyAlignment="1">
      <alignment horizontal="left" vertical="top" wrapText="1"/>
    </xf>
    <xf numFmtId="49" fontId="15" fillId="0" borderId="0" xfId="2" applyNumberFormat="1" applyFont="1" applyFill="1" applyBorder="1" applyAlignment="1">
      <alignment horizontal="left" vertical="top" wrapText="1"/>
    </xf>
    <xf numFmtId="0" fontId="15" fillId="0" borderId="0" xfId="2" applyFont="1" applyBorder="1" applyAlignment="1">
      <alignment horizontal="left" vertical="top" wrapText="1"/>
    </xf>
    <xf numFmtId="4" fontId="48" fillId="0" borderId="0" xfId="9" applyNumberFormat="1" applyFont="1" applyAlignment="1">
      <alignment wrapText="1"/>
    </xf>
    <xf numFmtId="0" fontId="0" fillId="0" borderId="0" xfId="9" applyFont="1" applyAlignment="1">
      <alignment horizontal="justify" wrapText="1"/>
    </xf>
    <xf numFmtId="165" fontId="0" fillId="0" borderId="0" xfId="9" applyNumberFormat="1" applyFont="1" applyAlignment="1">
      <alignment vertical="top" wrapText="1"/>
    </xf>
    <xf numFmtId="4" fontId="48" fillId="0" borderId="0" xfId="2" applyNumberFormat="1" applyFont="1" applyFill="1" applyBorder="1" applyAlignment="1">
      <alignment wrapText="1"/>
    </xf>
    <xf numFmtId="0" fontId="11" fillId="0" borderId="0" xfId="2" applyFont="1" applyAlignment="1">
      <alignment vertical="top" wrapText="1"/>
    </xf>
    <xf numFmtId="0" fontId="15" fillId="0" borderId="0" xfId="2" applyNumberFormat="1" applyFont="1" applyAlignment="1">
      <alignment vertical="top" wrapText="1"/>
    </xf>
    <xf numFmtId="0" fontId="48" fillId="0" borderId="0" xfId="2" applyFont="1" applyAlignment="1">
      <alignment wrapText="1"/>
    </xf>
    <xf numFmtId="4" fontId="12" fillId="0" borderId="0" xfId="6" applyNumberFormat="1" applyFont="1" applyFill="1" applyBorder="1" applyAlignment="1" applyProtection="1">
      <alignment wrapText="1"/>
      <protection locked="0"/>
    </xf>
    <xf numFmtId="4" fontId="12" fillId="0" borderId="0" xfId="6" applyNumberFormat="1" applyFont="1" applyFill="1" applyAlignment="1">
      <alignment horizontal="right" wrapText="1"/>
    </xf>
    <xf numFmtId="0" fontId="9" fillId="0" borderId="0" xfId="2" applyFont="1" applyFill="1"/>
    <xf numFmtId="0" fontId="9" fillId="0" borderId="0" xfId="2" applyFont="1" applyFill="1" applyAlignment="1">
      <alignment vertical="top" wrapText="1"/>
    </xf>
    <xf numFmtId="0" fontId="48" fillId="0" borderId="0" xfId="2" applyFont="1" applyFill="1" applyAlignment="1">
      <alignment wrapText="1"/>
    </xf>
    <xf numFmtId="4" fontId="9" fillId="0" borderId="0" xfId="6" applyNumberFormat="1" applyFont="1" applyFill="1" applyBorder="1" applyAlignment="1" applyProtection="1">
      <alignment wrapText="1"/>
      <protection locked="0"/>
    </xf>
    <xf numFmtId="4" fontId="9" fillId="0" borderId="0" xfId="6" applyNumberFormat="1" applyFont="1" applyFill="1" applyAlignment="1">
      <alignment horizontal="right" wrapText="1"/>
    </xf>
    <xf numFmtId="0" fontId="15" fillId="0" borderId="0" xfId="2" applyFont="1" applyFill="1"/>
    <xf numFmtId="0" fontId="6" fillId="0" borderId="0" xfId="2" applyFont="1" applyFill="1" applyAlignment="1">
      <alignment vertical="top" wrapText="1"/>
    </xf>
    <xf numFmtId="0" fontId="15" fillId="0" borderId="0" xfId="2" applyFont="1" applyFill="1" applyAlignment="1">
      <alignment horizontal="justify" wrapText="1"/>
    </xf>
    <xf numFmtId="0" fontId="9" fillId="0" borderId="0" xfId="2" applyFont="1" applyFill="1" applyBorder="1" applyAlignment="1">
      <alignment horizontal="justify" wrapText="1"/>
    </xf>
    <xf numFmtId="165" fontId="15" fillId="0" borderId="0" xfId="2" applyNumberFormat="1" applyFont="1" applyFill="1" applyAlignment="1">
      <alignment vertical="top" wrapText="1"/>
    </xf>
    <xf numFmtId="0" fontId="9" fillId="0" borderId="0" xfId="2" applyFont="1" applyAlignment="1">
      <alignment horizontal="left" vertical="top" wrapText="1"/>
    </xf>
    <xf numFmtId="0" fontId="9" fillId="0" borderId="0" xfId="2" applyFont="1" applyFill="1" applyAlignment="1">
      <alignment horizontal="left" wrapText="1"/>
    </xf>
    <xf numFmtId="0" fontId="49" fillId="0" borderId="0" xfId="2" applyFont="1" applyFill="1" applyAlignment="1">
      <alignment vertical="center"/>
    </xf>
    <xf numFmtId="0" fontId="39" fillId="0" borderId="0" xfId="2" applyFont="1" applyAlignment="1">
      <alignment wrapText="1"/>
    </xf>
    <xf numFmtId="0" fontId="39" fillId="0" borderId="0" xfId="2" applyFont="1" applyBorder="1" applyAlignment="1">
      <alignment wrapText="1"/>
    </xf>
    <xf numFmtId="4" fontId="50" fillId="0" borderId="0" xfId="6" applyNumberFormat="1" applyFont="1" applyBorder="1" applyAlignment="1" applyProtection="1">
      <alignment wrapText="1"/>
      <protection locked="0"/>
    </xf>
    <xf numFmtId="4" fontId="50" fillId="0" borderId="0" xfId="6" applyNumberFormat="1" applyFont="1" applyFill="1" applyAlignment="1">
      <alignment horizontal="right" wrapText="1"/>
    </xf>
    <xf numFmtId="0" fontId="39" fillId="0" borderId="0" xfId="2" applyFont="1" applyFill="1" applyAlignment="1">
      <alignment vertical="top" wrapText="1"/>
    </xf>
    <xf numFmtId="2" fontId="15" fillId="0" borderId="0" xfId="2" applyNumberFormat="1" applyFont="1" applyFill="1" applyAlignment="1">
      <alignment horizontal="justify" wrapText="1"/>
    </xf>
    <xf numFmtId="0" fontId="39" fillId="0" borderId="0" xfId="9" applyFont="1" applyAlignment="1">
      <alignment vertical="top" wrapText="1"/>
    </xf>
    <xf numFmtId="0" fontId="39" fillId="0" borderId="0" xfId="9" applyFont="1" applyAlignment="1">
      <alignment horizontal="left" vertical="top" wrapText="1"/>
    </xf>
    <xf numFmtId="2" fontId="39" fillId="0" borderId="0" xfId="9" applyNumberFormat="1" applyFont="1" applyAlignment="1">
      <alignment vertical="top" wrapText="1"/>
    </xf>
    <xf numFmtId="0" fontId="9" fillId="0" borderId="0" xfId="9" applyFont="1" applyAlignment="1">
      <alignment horizontal="left" vertical="top" wrapText="1"/>
    </xf>
    <xf numFmtId="4" fontId="6" fillId="0" borderId="0" xfId="6" applyNumberFormat="1" applyFont="1" applyFill="1" applyBorder="1" applyAlignment="1">
      <alignment horizontal="right" wrapText="1"/>
    </xf>
    <xf numFmtId="4" fontId="15" fillId="0" borderId="0" xfId="2" applyNumberFormat="1" applyFont="1" applyFill="1" applyBorder="1" applyAlignment="1">
      <alignment wrapText="1"/>
    </xf>
    <xf numFmtId="2" fontId="15" fillId="0" borderId="0" xfId="2" applyNumberFormat="1" applyFont="1" applyAlignment="1">
      <alignment vertical="top" wrapText="1"/>
    </xf>
    <xf numFmtId="2" fontId="15" fillId="0" borderId="0" xfId="2" applyNumberFormat="1" applyFont="1" applyAlignment="1">
      <alignment horizontal="left" vertical="top" wrapText="1"/>
    </xf>
    <xf numFmtId="0" fontId="15" fillId="0" borderId="0" xfId="2" applyNumberFormat="1" applyFont="1" applyFill="1" applyAlignment="1">
      <alignment vertical="top" wrapText="1"/>
    </xf>
    <xf numFmtId="2" fontId="15" fillId="0" borderId="0" xfId="2" applyNumberFormat="1" applyFont="1" applyFill="1" applyAlignment="1">
      <alignment vertical="top" wrapText="1"/>
    </xf>
    <xf numFmtId="0" fontId="42" fillId="0" borderId="0" xfId="2" applyFont="1" applyFill="1" applyAlignment="1">
      <alignment horizontal="justify" vertical="top" wrapText="1"/>
    </xf>
    <xf numFmtId="0" fontId="42" fillId="0" borderId="0" xfId="2" applyFont="1" applyFill="1" applyAlignment="1">
      <alignment vertical="top" wrapText="1"/>
    </xf>
    <xf numFmtId="4" fontId="42" fillId="0" borderId="0" xfId="6" applyNumberFormat="1" applyFont="1" applyFill="1" applyBorder="1" applyAlignment="1" applyProtection="1">
      <alignment wrapText="1"/>
      <protection locked="0"/>
    </xf>
    <xf numFmtId="4" fontId="42" fillId="0" borderId="0" xfId="6" applyNumberFormat="1" applyFont="1" applyFill="1" applyAlignment="1">
      <alignment horizontal="right" wrapText="1"/>
    </xf>
    <xf numFmtId="2" fontId="42" fillId="0" borderId="0" xfId="2" applyNumberFormat="1" applyFont="1" applyFill="1" applyAlignment="1">
      <alignment wrapText="1"/>
    </xf>
    <xf numFmtId="2" fontId="15" fillId="0" borderId="0" xfId="2" applyNumberFormat="1" applyFont="1" applyFill="1" applyAlignment="1">
      <alignment wrapText="1"/>
    </xf>
    <xf numFmtId="0" fontId="15" fillId="0" borderId="0" xfId="2" applyFont="1" applyFill="1" applyAlignment="1">
      <alignment wrapText="1"/>
    </xf>
    <xf numFmtId="0" fontId="39" fillId="0" borderId="0" xfId="2" applyNumberFormat="1" applyFont="1" applyAlignment="1">
      <alignment vertical="top" wrapText="1"/>
    </xf>
    <xf numFmtId="0" fontId="39" fillId="0" borderId="0" xfId="2" applyFont="1" applyAlignment="1">
      <alignment horizontal="justify" wrapText="1"/>
    </xf>
    <xf numFmtId="171" fontId="39" fillId="0" borderId="0" xfId="2" applyNumberFormat="1" applyFont="1" applyAlignment="1">
      <alignment vertical="top" wrapText="1"/>
    </xf>
    <xf numFmtId="0" fontId="15" fillId="0" borderId="0" xfId="2" applyFont="1" applyAlignment="1">
      <alignment horizontal="justify" wrapText="1"/>
    </xf>
    <xf numFmtId="171" fontId="15" fillId="0" borderId="0" xfId="2" applyNumberFormat="1" applyFont="1" applyAlignment="1">
      <alignment vertical="top" wrapText="1"/>
    </xf>
    <xf numFmtId="2" fontId="39" fillId="0" borderId="0" xfId="2" applyNumberFormat="1" applyFont="1" applyAlignment="1">
      <alignment vertical="top" wrapText="1"/>
    </xf>
    <xf numFmtId="0" fontId="39" fillId="0" borderId="0" xfId="2" applyFont="1" applyAlignment="1">
      <alignment vertical="top" wrapText="1"/>
    </xf>
    <xf numFmtId="2" fontId="9" fillId="0" borderId="0" xfId="2" applyNumberFormat="1" applyFont="1" applyAlignment="1">
      <alignment vertical="top" wrapText="1"/>
    </xf>
    <xf numFmtId="0" fontId="9" fillId="0" borderId="0" xfId="2" applyNumberFormat="1" applyFont="1" applyFill="1" applyAlignment="1">
      <alignment vertical="top" wrapText="1"/>
    </xf>
    <xf numFmtId="0" fontId="39" fillId="0" borderId="0" xfId="2" applyNumberFormat="1" applyFont="1" applyFill="1" applyAlignment="1">
      <alignment vertical="top" wrapText="1"/>
    </xf>
    <xf numFmtId="171" fontId="15" fillId="0" borderId="0" xfId="2" applyNumberFormat="1" applyFont="1" applyFill="1" applyAlignment="1">
      <alignment vertical="top" wrapText="1"/>
    </xf>
    <xf numFmtId="1" fontId="15" fillId="0" borderId="0" xfId="2" applyNumberFormat="1" applyFont="1" applyFill="1" applyAlignment="1">
      <alignment vertical="top" wrapText="1"/>
    </xf>
    <xf numFmtId="0" fontId="15" fillId="0" borderId="0" xfId="2" applyFont="1" applyFill="1" applyAlignment="1">
      <alignment horizontal="left" vertical="center" wrapText="1"/>
    </xf>
    <xf numFmtId="0" fontId="15" fillId="0" borderId="0" xfId="2" applyFont="1" applyFill="1" applyAlignment="1">
      <alignment horizontal="justify" vertical="center" wrapText="1"/>
    </xf>
    <xf numFmtId="49" fontId="15" fillId="0" borderId="0" xfId="2" applyNumberFormat="1" applyFont="1" applyAlignment="1">
      <alignment horizontal="left" wrapText="1"/>
    </xf>
    <xf numFmtId="0" fontId="15" fillId="0" borderId="0" xfId="2" applyFont="1" applyAlignment="1" applyProtection="1">
      <alignment horizontal="justify" vertical="top" wrapText="1"/>
    </xf>
    <xf numFmtId="4" fontId="48" fillId="0" borderId="0" xfId="2" applyNumberFormat="1" applyFont="1" applyAlignment="1">
      <alignment wrapText="1"/>
    </xf>
    <xf numFmtId="2" fontId="15" fillId="0" borderId="0" xfId="2" applyNumberFormat="1" applyFont="1" applyAlignment="1">
      <alignment wrapText="1"/>
    </xf>
    <xf numFmtId="2" fontId="15" fillId="0" borderId="0" xfId="2" applyNumberFormat="1" applyFont="1"/>
    <xf numFmtId="4" fontId="6" fillId="0" borderId="0" xfId="2" applyNumberFormat="1" applyFont="1"/>
    <xf numFmtId="4" fontId="12" fillId="0" borderId="0" xfId="6" applyNumberFormat="1" applyFont="1" applyBorder="1" applyAlignment="1" applyProtection="1">
      <alignment vertical="center" wrapText="1"/>
    </xf>
    <xf numFmtId="0" fontId="11" fillId="0" borderId="0" xfId="9" applyFont="1" applyAlignment="1">
      <alignment vertical="top" wrapText="1"/>
    </xf>
    <xf numFmtId="49" fontId="11" fillId="0" borderId="0" xfId="2" applyNumberFormat="1" applyFont="1" applyAlignment="1">
      <alignment horizontal="left" wrapText="1"/>
    </xf>
    <xf numFmtId="0" fontId="13" fillId="0" borderId="0" xfId="2" applyFont="1" applyFill="1" applyAlignment="1">
      <alignment horizontal="left" wrapText="1"/>
    </xf>
    <xf numFmtId="0" fontId="0" fillId="0" borderId="0" xfId="11" applyFont="1" applyAlignment="1">
      <alignment wrapText="1"/>
    </xf>
    <xf numFmtId="0" fontId="0" fillId="0" borderId="0" xfId="11" applyFont="1" applyBorder="1" applyAlignment="1">
      <alignment wrapText="1"/>
    </xf>
    <xf numFmtId="4" fontId="12" fillId="0" borderId="0" xfId="6" applyNumberFormat="1" applyFont="1" applyFill="1" applyBorder="1" applyAlignment="1" applyProtection="1">
      <alignment vertical="center" wrapText="1"/>
    </xf>
    <xf numFmtId="0" fontId="39" fillId="0" borderId="0" xfId="11" applyFont="1" applyAlignment="1">
      <alignment vertical="top" wrapText="1"/>
    </xf>
    <xf numFmtId="4" fontId="6" fillId="0" borderId="0" xfId="6" applyNumberFormat="1" applyFont="1" applyFill="1" applyAlignment="1" applyProtection="1">
      <alignment horizontal="right" wrapText="1"/>
      <protection locked="0"/>
    </xf>
    <xf numFmtId="2" fontId="15" fillId="0" borderId="0" xfId="2" applyNumberFormat="1" applyFill="1" applyAlignment="1">
      <alignment horizontal="right" wrapText="1"/>
    </xf>
    <xf numFmtId="0" fontId="6" fillId="0" borderId="0" xfId="2" applyFont="1" applyFill="1" applyAlignment="1">
      <alignment horizontal="justify" vertical="top" wrapText="1"/>
    </xf>
    <xf numFmtId="0" fontId="0" fillId="0" borderId="0" xfId="11" applyFont="1" applyAlignment="1">
      <alignment horizontal="left" wrapText="1"/>
    </xf>
    <xf numFmtId="0" fontId="9" fillId="0" borderId="0" xfId="11" applyFont="1" applyAlignment="1">
      <alignment vertical="top" wrapText="1"/>
    </xf>
    <xf numFmtId="0" fontId="0" fillId="0" borderId="0" xfId="11" applyNumberFormat="1" applyFont="1" applyAlignment="1">
      <alignment wrapText="1"/>
    </xf>
    <xf numFmtId="0" fontId="0" fillId="0" borderId="0" xfId="11" applyFont="1" applyAlignment="1">
      <alignment vertical="top" wrapText="1"/>
    </xf>
    <xf numFmtId="0" fontId="0" fillId="0" borderId="0" xfId="11" applyFont="1" applyFill="1" applyAlignment="1">
      <alignment wrapText="1"/>
    </xf>
    <xf numFmtId="0" fontId="0" fillId="0" borderId="0" xfId="11" applyFont="1" applyFill="1" applyBorder="1" applyAlignment="1">
      <alignment wrapText="1"/>
    </xf>
    <xf numFmtId="0" fontId="0" fillId="0" borderId="0" xfId="11" applyNumberFormat="1" applyFont="1" applyFill="1" applyAlignment="1">
      <alignment wrapText="1"/>
    </xf>
    <xf numFmtId="165" fontId="0" fillId="0" borderId="0" xfId="11" applyNumberFormat="1" applyFont="1" applyFill="1" applyAlignment="1">
      <alignment vertical="top" wrapText="1"/>
    </xf>
    <xf numFmtId="4" fontId="6" fillId="0" borderId="0" xfId="2" applyNumberFormat="1" applyFont="1" applyAlignment="1">
      <alignment wrapText="1"/>
    </xf>
    <xf numFmtId="2" fontId="15" fillId="0" borderId="0" xfId="2" applyNumberFormat="1"/>
    <xf numFmtId="49" fontId="15" fillId="0" borderId="0" xfId="2" applyNumberFormat="1" applyFont="1" applyAlignment="1">
      <alignment horizontal="justify" wrapText="1"/>
    </xf>
    <xf numFmtId="0" fontId="52" fillId="0" borderId="0" xfId="2" applyFont="1" applyBorder="1" applyAlignment="1">
      <alignment wrapText="1"/>
    </xf>
    <xf numFmtId="0" fontId="42" fillId="0" borderId="0" xfId="2" applyFont="1" applyFill="1" applyAlignment="1" applyProtection="1">
      <alignment vertical="center"/>
    </xf>
    <xf numFmtId="0" fontId="15" fillId="0" borderId="0" xfId="2" applyAlignment="1" applyProtection="1">
      <alignment wrapText="1"/>
    </xf>
    <xf numFmtId="0" fontId="15" fillId="0" borderId="0" xfId="2" applyBorder="1" applyAlignment="1" applyProtection="1">
      <alignment wrapText="1"/>
    </xf>
    <xf numFmtId="4" fontId="6" fillId="0" borderId="0" xfId="6" applyNumberFormat="1" applyFont="1" applyBorder="1" applyAlignment="1" applyProtection="1">
      <alignment wrapText="1"/>
    </xf>
    <xf numFmtId="0" fontId="6" fillId="0" borderId="0" xfId="2" applyNumberFormat="1" applyFont="1" applyAlignment="1" applyProtection="1">
      <alignment wrapText="1"/>
    </xf>
    <xf numFmtId="0" fontId="15" fillId="0" borderId="0" xfId="2" applyAlignment="1" applyProtection="1">
      <alignment vertical="top" wrapText="1"/>
    </xf>
    <xf numFmtId="0" fontId="41" fillId="0" borderId="0" xfId="2" applyFont="1" applyFill="1" applyAlignment="1" applyProtection="1">
      <alignment vertical="center"/>
    </xf>
    <xf numFmtId="0" fontId="41" fillId="0" borderId="0" xfId="2" applyFont="1" applyAlignment="1" applyProtection="1">
      <alignment wrapText="1"/>
    </xf>
    <xf numFmtId="0" fontId="41" fillId="0" borderId="0" xfId="2" applyFont="1" applyBorder="1" applyAlignment="1" applyProtection="1">
      <alignment wrapText="1"/>
    </xf>
    <xf numFmtId="0" fontId="15" fillId="0" borderId="0" xfId="2" applyBorder="1"/>
    <xf numFmtId="170" fontId="6" fillId="0" borderId="0" xfId="10" applyFont="1" applyFill="1" applyBorder="1" applyAlignment="1" applyProtection="1">
      <alignment horizontal="center" shrinkToFit="1"/>
    </xf>
    <xf numFmtId="170" fontId="6" fillId="0" borderId="0" xfId="10" applyFont="1" applyFill="1" applyBorder="1" applyAlignment="1" applyProtection="1">
      <alignment horizontal="center" shrinkToFit="1"/>
      <protection locked="0"/>
    </xf>
    <xf numFmtId="172" fontId="47" fillId="0" borderId="0" xfId="10" applyNumberFormat="1" applyFont="1" applyFill="1" applyBorder="1" applyAlignment="1" applyProtection="1">
      <alignment horizontal="right"/>
    </xf>
    <xf numFmtId="0" fontId="9" fillId="0" borderId="0" xfId="2" applyFont="1"/>
    <xf numFmtId="0" fontId="47" fillId="0" borderId="0" xfId="7" applyFont="1" applyFill="1" applyAlignment="1" applyProtection="1">
      <alignment horizontal="left" vertical="top" wrapText="1"/>
    </xf>
    <xf numFmtId="0" fontId="43" fillId="0" borderId="0" xfId="7" applyNumberFormat="1" applyFont="1" applyFill="1" applyAlignment="1" applyProtection="1">
      <alignment horizontal="left"/>
    </xf>
    <xf numFmtId="0" fontId="53" fillId="0" borderId="0" xfId="2" applyFont="1"/>
    <xf numFmtId="0" fontId="53" fillId="0" borderId="0" xfId="2" applyFont="1" applyBorder="1"/>
    <xf numFmtId="0" fontId="55" fillId="0" borderId="0" xfId="7" applyFont="1" applyFill="1" applyAlignment="1" applyProtection="1">
      <alignment horizontal="left" vertical="top" wrapText="1"/>
    </xf>
    <xf numFmtId="0" fontId="6" fillId="0" borderId="0" xfId="2" applyFont="1"/>
    <xf numFmtId="0" fontId="6" fillId="0" borderId="0" xfId="2" applyFont="1" applyAlignment="1" applyProtection="1">
      <alignment horizontal="justify" vertical="top" wrapText="1"/>
    </xf>
    <xf numFmtId="0" fontId="6" fillId="0" borderId="0" xfId="2" applyFont="1" applyAlignment="1">
      <alignment horizontal="left" wrapText="1"/>
    </xf>
    <xf numFmtId="170" fontId="6" fillId="0" borderId="0" xfId="10" applyFont="1" applyFill="1" applyBorder="1" applyAlignment="1" applyProtection="1">
      <alignment horizontal="right" shrinkToFit="1"/>
      <protection locked="0"/>
    </xf>
    <xf numFmtId="0" fontId="15" fillId="0" borderId="0" xfId="2" applyFont="1" applyAlignment="1">
      <alignment horizontal="left"/>
    </xf>
    <xf numFmtId="0" fontId="6" fillId="0" borderId="0" xfId="2" applyFont="1" applyProtection="1"/>
    <xf numFmtId="0" fontId="6" fillId="0" borderId="0" xfId="2" applyFont="1" applyFill="1" applyAlignment="1" applyProtection="1">
      <alignment vertical="top" wrapText="1"/>
    </xf>
    <xf numFmtId="1" fontId="6" fillId="0" borderId="0" xfId="2" applyNumberFormat="1" applyFont="1" applyFill="1" applyAlignment="1" applyProtection="1">
      <alignment wrapText="1"/>
    </xf>
    <xf numFmtId="0" fontId="12" fillId="0" borderId="0" xfId="2" applyFont="1" applyFill="1" applyAlignment="1" applyProtection="1">
      <alignment vertical="top" wrapText="1"/>
    </xf>
    <xf numFmtId="0" fontId="15" fillId="0" borderId="0" xfId="2" applyFill="1" applyAlignment="1" applyProtection="1">
      <alignment vertical="top" wrapText="1"/>
    </xf>
    <xf numFmtId="2" fontId="6" fillId="0" borderId="0" xfId="2" applyNumberFormat="1" applyFont="1" applyFill="1" applyAlignment="1" applyProtection="1">
      <alignment wrapText="1"/>
    </xf>
    <xf numFmtId="0" fontId="11" fillId="0" borderId="0" xfId="2" applyFont="1" applyFill="1" applyAlignment="1">
      <alignment horizontal="left" vertical="center" wrapText="1"/>
    </xf>
    <xf numFmtId="0" fontId="15" fillId="0" borderId="0" xfId="2" applyFont="1" applyAlignment="1">
      <alignment horizontal="left" vertical="center" wrapText="1"/>
    </xf>
    <xf numFmtId="0" fontId="54" fillId="0" borderId="0" xfId="2" applyFont="1" applyFill="1" applyAlignment="1" applyProtection="1">
      <alignment vertical="top" wrapText="1"/>
    </xf>
    <xf numFmtId="0" fontId="15" fillId="0" borderId="0" xfId="2" applyFont="1" applyAlignment="1" applyProtection="1">
      <alignment wrapText="1"/>
    </xf>
    <xf numFmtId="0" fontId="15" fillId="0" borderId="0" xfId="2" applyFont="1" applyBorder="1" applyAlignment="1" applyProtection="1">
      <alignment wrapText="1"/>
    </xf>
    <xf numFmtId="0" fontId="6" fillId="0" borderId="0" xfId="2" applyFont="1" applyAlignment="1" applyProtection="1">
      <alignment vertical="top" wrapText="1"/>
    </xf>
    <xf numFmtId="170" fontId="6" fillId="0" borderId="0" xfId="10" applyFont="1" applyFill="1" applyBorder="1" applyAlignment="1" applyProtection="1">
      <alignment horizontal="center" vertical="center" shrinkToFit="1"/>
      <protection locked="0"/>
    </xf>
    <xf numFmtId="170" fontId="6" fillId="0" borderId="0" xfId="10" applyFont="1" applyFill="1" applyBorder="1" applyAlignment="1" applyProtection="1">
      <alignment horizontal="center" vertical="center" shrinkToFit="1"/>
    </xf>
    <xf numFmtId="0" fontId="15" fillId="0" borderId="0" xfId="2" applyFont="1" applyAlignment="1">
      <alignment horizontal="right" vertical="center" wrapText="1"/>
    </xf>
    <xf numFmtId="0" fontId="59" fillId="0" borderId="0" xfId="2" applyFont="1" applyBorder="1"/>
    <xf numFmtId="0" fontId="59" fillId="0" borderId="0" xfId="2" applyFont="1"/>
    <xf numFmtId="0" fontId="6" fillId="0" borderId="0" xfId="2" applyFont="1" applyAlignment="1" applyProtection="1">
      <alignment wrapText="1"/>
    </xf>
    <xf numFmtId="2" fontId="6" fillId="0" borderId="0" xfId="2" applyNumberFormat="1" applyFont="1" applyAlignment="1" applyProtection="1">
      <alignment wrapText="1"/>
    </xf>
    <xf numFmtId="170" fontId="12" fillId="0" borderId="0" xfId="10" applyFont="1" applyFill="1" applyBorder="1" applyAlignment="1" applyProtection="1">
      <alignment horizontal="center" shrinkToFit="1"/>
      <protection locked="0"/>
    </xf>
    <xf numFmtId="0" fontId="9" fillId="0" borderId="0" xfId="2" applyFont="1" applyAlignment="1">
      <alignment horizontal="left" wrapText="1"/>
    </xf>
    <xf numFmtId="2" fontId="6" fillId="0" borderId="0" xfId="2" applyNumberFormat="1" applyFont="1" applyProtection="1"/>
    <xf numFmtId="0" fontId="15" fillId="0" borderId="0" xfId="2" applyNumberFormat="1" applyAlignment="1" applyProtection="1">
      <alignment wrapText="1"/>
    </xf>
    <xf numFmtId="164" fontId="20" fillId="0" borderId="7" xfId="2" applyNumberFormat="1" applyFont="1" applyBorder="1" applyAlignment="1">
      <alignment horizontal="center" vertical="top"/>
    </xf>
    <xf numFmtId="164" fontId="11" fillId="0" borderId="10" xfId="3" applyFont="1" applyBorder="1" applyAlignment="1">
      <alignment horizontal="center" vertical="top"/>
    </xf>
    <xf numFmtId="2" fontId="25" fillId="0" borderId="0" xfId="2" applyNumberFormat="1" applyFont="1" applyAlignment="1">
      <alignment horizontal="center"/>
    </xf>
    <xf numFmtId="0" fontId="11" fillId="0" borderId="0" xfId="2" applyFont="1" applyAlignment="1">
      <alignment horizontal="right"/>
    </xf>
    <xf numFmtId="164" fontId="15" fillId="0" borderId="7" xfId="3" applyFont="1" applyBorder="1" applyAlignment="1">
      <alignment horizontal="center" vertical="top"/>
    </xf>
    <xf numFmtId="4" fontId="62" fillId="0" borderId="0" xfId="0" applyNumberFormat="1" applyFont="1" applyFill="1" applyBorder="1" applyAlignment="1">
      <alignment horizontal="center" vertical="center" wrapText="1"/>
    </xf>
    <xf numFmtId="0" fontId="63" fillId="0" borderId="0" xfId="0" applyFont="1" applyAlignment="1">
      <alignment horizontal="justify" wrapText="1"/>
    </xf>
    <xf numFmtId="0" fontId="64" fillId="0" borderId="0" xfId="0" applyFont="1" applyAlignment="1">
      <alignment horizontal="justify" wrapText="1"/>
    </xf>
    <xf numFmtId="4" fontId="67" fillId="0" borderId="0" xfId="0" applyNumberFormat="1" applyFont="1" applyAlignment="1">
      <alignment horizontal="left"/>
    </xf>
    <xf numFmtId="0" fontId="65" fillId="0" borderId="0" xfId="0" applyFont="1" applyAlignment="1">
      <alignment horizontal="right" vertical="center"/>
    </xf>
    <xf numFmtId="0" fontId="63" fillId="0" borderId="0" xfId="0" applyFont="1" applyAlignment="1">
      <alignment horizontal="right"/>
    </xf>
    <xf numFmtId="0" fontId="65" fillId="0" borderId="0" xfId="0" applyFont="1" applyAlignment="1">
      <alignment horizontal="right"/>
    </xf>
    <xf numFmtId="0" fontId="67" fillId="0" borderId="0" xfId="0" applyFont="1"/>
    <xf numFmtId="0" fontId="67" fillId="0" borderId="0" xfId="0" applyFont="1" applyAlignment="1">
      <alignment horizontal="left"/>
    </xf>
    <xf numFmtId="165" fontId="65" fillId="0" borderId="0" xfId="0" applyNumberFormat="1" applyFont="1" applyAlignment="1">
      <alignment horizontal="right" vertical="top"/>
    </xf>
    <xf numFmtId="0" fontId="65" fillId="0" borderId="0" xfId="12" applyNumberFormat="1" applyFont="1" applyFill="1" applyBorder="1" applyAlignment="1" applyProtection="1">
      <alignment horizontal="right"/>
    </xf>
    <xf numFmtId="0" fontId="63" fillId="0" borderId="0" xfId="0" applyNumberFormat="1" applyFont="1" applyAlignment="1">
      <alignment horizontal="right"/>
    </xf>
    <xf numFmtId="3" fontId="65" fillId="0" borderId="0" xfId="12" applyNumberFormat="1" applyFont="1" applyFill="1" applyBorder="1" applyAlignment="1" applyProtection="1"/>
    <xf numFmtId="0" fontId="65" fillId="0" borderId="19" xfId="0" applyFont="1" applyBorder="1" applyAlignment="1">
      <alignment horizontal="right" vertical="center"/>
    </xf>
    <xf numFmtId="0" fontId="71" fillId="0" borderId="0" xfId="0" applyFont="1"/>
    <xf numFmtId="0" fontId="72" fillId="0" borderId="0" xfId="0" applyFont="1" applyFill="1" applyBorder="1" applyAlignment="1">
      <alignment horizontal="center" vertical="center"/>
    </xf>
    <xf numFmtId="16" fontId="74" fillId="0" borderId="0" xfId="0" applyNumberFormat="1" applyFont="1" applyAlignment="1">
      <alignment horizontal="right" vertical="top"/>
    </xf>
    <xf numFmtId="4" fontId="75" fillId="0" borderId="0" xfId="0" applyNumberFormat="1" applyFont="1" applyAlignment="1">
      <alignment horizontal="left"/>
    </xf>
    <xf numFmtId="0" fontId="74" fillId="0" borderId="0" xfId="0" applyFont="1" applyAlignment="1">
      <alignment horizontal="right" vertical="center"/>
    </xf>
    <xf numFmtId="165" fontId="74" fillId="0" borderId="0" xfId="0" applyNumberFormat="1" applyFont="1" applyAlignment="1">
      <alignment horizontal="right" vertical="top"/>
    </xf>
    <xf numFmtId="0" fontId="75" fillId="0" borderId="0" xfId="0" applyNumberFormat="1" applyFont="1" applyAlignment="1">
      <alignment horizontal="left"/>
    </xf>
    <xf numFmtId="0" fontId="76" fillId="0" borderId="0" xfId="0" applyFont="1"/>
    <xf numFmtId="0" fontId="63" fillId="0" borderId="0" xfId="0" applyFont="1" applyAlignment="1">
      <alignment horizontal="right" wrapText="1"/>
    </xf>
    <xf numFmtId="0" fontId="66" fillId="0" borderId="0" xfId="0" applyFont="1" applyAlignment="1">
      <alignment horizontal="right"/>
    </xf>
    <xf numFmtId="0" fontId="62" fillId="0" borderId="0" xfId="13" applyNumberFormat="1" applyFont="1" applyFill="1" applyBorder="1" applyAlignment="1" applyProtection="1">
      <alignment horizontal="right" vertical="center"/>
    </xf>
    <xf numFmtId="0" fontId="62" fillId="0" borderId="0" xfId="13" applyNumberFormat="1" applyFont="1" applyFill="1" applyBorder="1" applyAlignment="1" applyProtection="1">
      <alignment horizontal="center" vertical="center"/>
    </xf>
    <xf numFmtId="0" fontId="65" fillId="0" borderId="0" xfId="12" applyNumberFormat="1" applyFont="1" applyFill="1" applyBorder="1" applyAlignment="1" applyProtection="1">
      <alignment horizontal="center"/>
    </xf>
    <xf numFmtId="177" fontId="66" fillId="0" borderId="0" xfId="13" applyNumberFormat="1" applyFont="1" applyFill="1" applyBorder="1" applyAlignment="1" applyProtection="1">
      <alignment horizontal="right"/>
    </xf>
    <xf numFmtId="0" fontId="65" fillId="0" borderId="0" xfId="12" applyNumberFormat="1" applyFont="1" applyFill="1" applyBorder="1" applyAlignment="1" applyProtection="1"/>
    <xf numFmtId="4" fontId="67" fillId="0" borderId="0" xfId="0" applyNumberFormat="1" applyFont="1" applyAlignment="1">
      <alignment horizontal="right"/>
    </xf>
    <xf numFmtId="0" fontId="69" fillId="0" borderId="0" xfId="0" applyFont="1" applyFill="1" applyAlignment="1">
      <alignment horizontal="center"/>
    </xf>
    <xf numFmtId="0" fontId="72" fillId="0" borderId="0" xfId="0" applyNumberFormat="1" applyFont="1" applyFill="1" applyBorder="1" applyAlignment="1">
      <alignment horizontal="center" vertical="center" wrapText="1"/>
    </xf>
    <xf numFmtId="177" fontId="70" fillId="0" borderId="0" xfId="13" applyNumberFormat="1" applyFont="1" applyFill="1" applyBorder="1" applyAlignment="1" applyProtection="1">
      <alignment horizontal="right"/>
    </xf>
    <xf numFmtId="4" fontId="75" fillId="0" borderId="0" xfId="0" applyNumberFormat="1" applyFont="1" applyAlignment="1">
      <alignment horizontal="right"/>
    </xf>
    <xf numFmtId="4" fontId="70" fillId="0" borderId="0" xfId="13" applyNumberFormat="1" applyFont="1" applyAlignment="1">
      <alignment horizontal="right"/>
    </xf>
    <xf numFmtId="0" fontId="75" fillId="0" borderId="0" xfId="0" applyNumberFormat="1" applyFont="1" applyBorder="1" applyAlignment="1">
      <alignment horizontal="left"/>
    </xf>
    <xf numFmtId="4" fontId="66" fillId="0" borderId="0" xfId="13" applyNumberFormat="1" applyFont="1" applyFill="1" applyBorder="1" applyAlignment="1" applyProtection="1">
      <alignment horizontal="right"/>
    </xf>
    <xf numFmtId="4" fontId="0" fillId="0" borderId="0" xfId="0" applyNumberFormat="1"/>
    <xf numFmtId="4" fontId="65" fillId="0" borderId="0" xfId="12" applyNumberFormat="1" applyFont="1" applyFill="1" applyBorder="1" applyAlignment="1" applyProtection="1"/>
    <xf numFmtId="168" fontId="65" fillId="0" borderId="0" xfId="12" applyNumberFormat="1" applyFont="1" applyFill="1" applyBorder="1" applyAlignment="1" applyProtection="1"/>
    <xf numFmtId="4" fontId="63" fillId="0" borderId="0" xfId="0" applyNumberFormat="1" applyFont="1" applyAlignment="1">
      <alignment horizontal="right"/>
    </xf>
    <xf numFmtId="177" fontId="66" fillId="0" borderId="19" xfId="13" applyNumberFormat="1" applyFont="1" applyFill="1" applyBorder="1" applyAlignment="1" applyProtection="1">
      <alignment horizontal="right"/>
    </xf>
    <xf numFmtId="4" fontId="68" fillId="0" borderId="19" xfId="0" applyNumberFormat="1" applyFont="1" applyFill="1" applyBorder="1" applyAlignment="1">
      <alignment horizontal="center" vertical="center"/>
    </xf>
    <xf numFmtId="4" fontId="69" fillId="0" borderId="0" xfId="0" applyNumberFormat="1" applyFont="1" applyFill="1" applyBorder="1" applyAlignment="1">
      <alignment horizontal="center" vertical="center"/>
    </xf>
    <xf numFmtId="4" fontId="68" fillId="0" borderId="0" xfId="0" applyNumberFormat="1" applyFont="1" applyFill="1" applyBorder="1" applyAlignment="1">
      <alignment horizontal="center" vertical="center"/>
    </xf>
    <xf numFmtId="0" fontId="82" fillId="0" borderId="0" xfId="2" applyFont="1" applyAlignment="1">
      <alignment horizontal="justify" vertical="top"/>
    </xf>
    <xf numFmtId="0" fontId="65" fillId="0" borderId="0" xfId="17" applyFont="1" applyAlignment="1">
      <alignment horizontal="right"/>
    </xf>
    <xf numFmtId="0" fontId="63" fillId="0" borderId="0" xfId="17" applyFont="1" applyAlignment="1">
      <alignment horizontal="justify" wrapText="1"/>
    </xf>
    <xf numFmtId="4" fontId="67" fillId="0" borderId="0" xfId="17" applyNumberFormat="1" applyFont="1" applyAlignment="1">
      <alignment horizontal="left"/>
    </xf>
    <xf numFmtId="0" fontId="76" fillId="0" borderId="0" xfId="17" applyFont="1"/>
    <xf numFmtId="0" fontId="77" fillId="0" borderId="0" xfId="17" applyFont="1"/>
    <xf numFmtId="0" fontId="15" fillId="0" borderId="0" xfId="17"/>
    <xf numFmtId="16" fontId="65" fillId="0" borderId="0" xfId="17" applyNumberFormat="1" applyFont="1" applyAlignment="1">
      <alignment horizontal="right" vertical="top"/>
    </xf>
    <xf numFmtId="0" fontId="63" fillId="0" borderId="0" xfId="17" applyFont="1" applyAlignment="1">
      <alignment horizontal="right" wrapText="1"/>
    </xf>
    <xf numFmtId="0" fontId="67" fillId="0" borderId="0" xfId="17" applyFont="1"/>
    <xf numFmtId="0" fontId="68" fillId="0" borderId="0" xfId="17" applyFont="1" applyFill="1" applyAlignment="1">
      <alignment horizontal="centerContinuous"/>
    </xf>
    <xf numFmtId="4" fontId="80" fillId="0" borderId="21" xfId="17" applyNumberFormat="1" applyFont="1" applyFill="1" applyBorder="1" applyAlignment="1">
      <alignment horizontal="center" vertical="center"/>
    </xf>
    <xf numFmtId="4" fontId="69" fillId="0" borderId="0" xfId="17" applyNumberFormat="1" applyFont="1" applyFill="1" applyBorder="1" applyAlignment="1">
      <alignment horizontal="left" vertical="center"/>
    </xf>
    <xf numFmtId="4" fontId="80" fillId="0" borderId="0" xfId="17" applyNumberFormat="1" applyFont="1" applyFill="1" applyBorder="1" applyAlignment="1">
      <alignment horizontal="center" vertical="center"/>
    </xf>
    <xf numFmtId="0" fontId="67" fillId="0" borderId="0" xfId="17" applyFont="1" applyAlignment="1">
      <alignment horizontal="right"/>
    </xf>
    <xf numFmtId="0" fontId="66" fillId="0" borderId="0" xfId="17" applyFont="1" applyAlignment="1">
      <alignment horizontal="right"/>
    </xf>
    <xf numFmtId="0" fontId="78" fillId="0" borderId="0" xfId="17" applyFont="1"/>
    <xf numFmtId="0" fontId="65" fillId="0" borderId="0" xfId="17" applyFont="1" applyFill="1" applyAlignment="1">
      <alignment horizontal="center" vertical="top"/>
    </xf>
    <xf numFmtId="0" fontId="63" fillId="0" borderId="0" xfId="19" applyNumberFormat="1" applyFont="1" applyFill="1" applyAlignment="1">
      <alignment horizontal="justify" vertical="top" wrapText="1"/>
    </xf>
    <xf numFmtId="0" fontId="63" fillId="0" borderId="0" xfId="17" applyFont="1" applyFill="1" applyAlignment="1">
      <alignment horizontal="center"/>
    </xf>
    <xf numFmtId="0" fontId="63" fillId="0" borderId="0" xfId="17" applyFont="1"/>
    <xf numFmtId="0" fontId="65" fillId="0" borderId="0" xfId="20" applyFont="1" applyFill="1" applyAlignment="1">
      <alignment horizontal="center"/>
    </xf>
    <xf numFmtId="0" fontId="63" fillId="0" borderId="0" xfId="20" applyFont="1" applyFill="1" applyAlignment="1">
      <alignment horizontal="justify"/>
    </xf>
    <xf numFmtId="0" fontId="63" fillId="0" borderId="0" xfId="17" applyFont="1" applyAlignment="1">
      <alignment horizontal="justify" vertical="top" wrapText="1"/>
    </xf>
    <xf numFmtId="0" fontId="63" fillId="0" borderId="0" xfId="19" applyNumberFormat="1" applyFont="1" applyFill="1" applyAlignment="1">
      <alignment horizontal="right" vertical="top" wrapText="1"/>
    </xf>
    <xf numFmtId="0" fontId="63" fillId="0" borderId="0" xfId="20" applyFont="1" applyFill="1" applyAlignment="1">
      <alignment horizontal="right"/>
    </xf>
    <xf numFmtId="49" fontId="65" fillId="0" borderId="0" xfId="17" applyNumberFormat="1" applyFont="1" applyFill="1" applyAlignment="1" applyProtection="1">
      <alignment horizontal="center" vertical="top"/>
      <protection locked="0"/>
    </xf>
    <xf numFmtId="49" fontId="63" fillId="0" borderId="0" xfId="21" applyNumberFormat="1" applyFont="1" applyFill="1" applyAlignment="1">
      <alignment horizontal="right" vertical="top"/>
    </xf>
    <xf numFmtId="0" fontId="63" fillId="0" borderId="0" xfId="21" applyFont="1" applyFill="1" applyAlignment="1">
      <alignment horizontal="center" vertical="top"/>
    </xf>
    <xf numFmtId="0" fontId="83" fillId="0" borderId="0" xfId="2" applyFont="1" applyAlignment="1">
      <alignment horizontal="justify" vertical="top"/>
    </xf>
    <xf numFmtId="0" fontId="65" fillId="0" borderId="0" xfId="0" applyFont="1" applyFill="1" applyAlignment="1">
      <alignment horizontal="right"/>
    </xf>
    <xf numFmtId="0" fontId="84" fillId="0" borderId="0" xfId="0" applyFont="1" applyAlignment="1">
      <alignment horizontal="right" vertical="center"/>
    </xf>
    <xf numFmtId="0" fontId="85" fillId="0" borderId="0" xfId="0" applyFont="1" applyAlignment="1">
      <alignment vertical="center"/>
    </xf>
    <xf numFmtId="0" fontId="85" fillId="0" borderId="0" xfId="0" applyFont="1" applyBorder="1" applyAlignment="1">
      <alignment vertical="center"/>
    </xf>
    <xf numFmtId="0" fontId="86" fillId="0" borderId="0" xfId="0" applyFont="1" applyFill="1" applyAlignment="1">
      <alignment horizontal="right" vertical="center"/>
    </xf>
    <xf numFmtId="0" fontId="88" fillId="0" borderId="0" xfId="0" applyFont="1"/>
    <xf numFmtId="0" fontId="89" fillId="0" borderId="0" xfId="0" applyFont="1"/>
    <xf numFmtId="0" fontId="90" fillId="0" borderId="0" xfId="0" applyFont="1"/>
    <xf numFmtId="0" fontId="91" fillId="0" borderId="0" xfId="0" applyFont="1"/>
    <xf numFmtId="0" fontId="92" fillId="0" borderId="0" xfId="0" applyFont="1"/>
    <xf numFmtId="178" fontId="90" fillId="0" borderId="0" xfId="0" applyNumberFormat="1" applyFont="1"/>
    <xf numFmtId="0" fontId="91" fillId="0" borderId="22" xfId="0" applyFont="1" applyBorder="1"/>
    <xf numFmtId="0" fontId="88" fillId="0" borderId="22" xfId="0" applyFont="1" applyBorder="1"/>
    <xf numFmtId="178" fontId="91" fillId="0" borderId="0" xfId="0" applyNumberFormat="1" applyFont="1"/>
    <xf numFmtId="0" fontId="93" fillId="0" borderId="0" xfId="2" applyFont="1" applyAlignment="1">
      <alignment horizontal="justify" vertical="top" wrapText="1"/>
    </xf>
    <xf numFmtId="0" fontId="95" fillId="0" borderId="0" xfId="2" applyFont="1" applyAlignment="1">
      <alignment horizontal="justify" vertical="top" wrapText="1"/>
    </xf>
    <xf numFmtId="0" fontId="93" fillId="0" borderId="0" xfId="2" applyFont="1" applyAlignment="1">
      <alignment vertical="top" wrapText="1"/>
    </xf>
    <xf numFmtId="0" fontId="93" fillId="0" borderId="0" xfId="2" applyFont="1" applyFill="1" applyAlignment="1">
      <alignment horizontal="justify" vertical="top" wrapText="1"/>
    </xf>
    <xf numFmtId="0" fontId="95" fillId="0" borderId="0" xfId="2" applyNumberFormat="1" applyFont="1" applyAlignment="1">
      <alignment horizontal="justify" vertical="top" wrapText="1"/>
    </xf>
    <xf numFmtId="0" fontId="94" fillId="0" borderId="0" xfId="2" applyNumberFormat="1" applyFont="1" applyFill="1" applyAlignment="1" applyProtection="1">
      <alignment horizontal="left" vertical="top" wrapText="1"/>
    </xf>
    <xf numFmtId="176" fontId="69" fillId="0" borderId="20" xfId="16" applyFont="1" applyFill="1" applyBorder="1" applyAlignment="1">
      <alignment horizontal="center" wrapText="1"/>
    </xf>
    <xf numFmtId="0" fontId="69" fillId="0" borderId="0" xfId="0" applyFont="1" applyFill="1" applyBorder="1" applyAlignment="1">
      <alignment horizontal="center" vertical="center"/>
    </xf>
    <xf numFmtId="0" fontId="7" fillId="0" borderId="0" xfId="2" applyFont="1" applyBorder="1" applyAlignment="1">
      <alignment horizontal="justify" vertical="top" wrapText="1"/>
    </xf>
    <xf numFmtId="0" fontId="2" fillId="2" borderId="2" xfId="0" applyFont="1" applyFill="1" applyBorder="1" applyAlignment="1">
      <alignment horizontal="center" vertical="center" wrapText="1"/>
    </xf>
    <xf numFmtId="0" fontId="99" fillId="0" borderId="0" xfId="2" applyFont="1" applyAlignment="1">
      <alignment wrapText="1"/>
    </xf>
    <xf numFmtId="0" fontId="99" fillId="0" borderId="0" xfId="2" applyFont="1"/>
    <xf numFmtId="0" fontId="99" fillId="0" borderId="0" xfId="2" applyFont="1" applyAlignment="1">
      <alignment horizontal="right" vertical="top" wrapText="1"/>
    </xf>
    <xf numFmtId="178" fontId="99" fillId="0" borderId="0" xfId="0" applyNumberFormat="1" applyFont="1" applyAlignment="1">
      <alignment horizontal="right" vertical="top" wrapText="1"/>
    </xf>
    <xf numFmtId="0" fontId="15" fillId="0" borderId="14" xfId="2" applyFont="1" applyBorder="1" applyAlignment="1">
      <alignment horizontal="center" vertical="top" wrapText="1"/>
    </xf>
    <xf numFmtId="0" fontId="15" fillId="0" borderId="14" xfId="2" applyFont="1" applyBorder="1" applyAlignment="1">
      <alignment horizontal="right" vertical="top" wrapText="1"/>
    </xf>
    <xf numFmtId="0" fontId="25" fillId="0" borderId="0" xfId="2" applyFont="1" applyAlignment="1">
      <alignment wrapText="1"/>
    </xf>
    <xf numFmtId="0" fontId="99" fillId="0" borderId="0" xfId="2" applyFont="1" applyAlignment="1">
      <alignment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xf>
    <xf numFmtId="0" fontId="23" fillId="0" borderId="0" xfId="2" applyFont="1" applyBorder="1" applyAlignment="1">
      <alignment horizontal="justify" vertical="top" wrapText="1"/>
    </xf>
    <xf numFmtId="0" fontId="6" fillId="0" borderId="0" xfId="2" applyNumberFormat="1" applyFont="1" applyBorder="1" applyAlignment="1">
      <alignment horizontal="justify" vertical="top" wrapText="1"/>
    </xf>
    <xf numFmtId="0" fontId="83" fillId="0" borderId="25" xfId="2" applyNumberFormat="1" applyFont="1" applyBorder="1" applyAlignment="1">
      <alignment horizontal="justify" vertical="top" wrapText="1"/>
    </xf>
    <xf numFmtId="0" fontId="23" fillId="0" borderId="0" xfId="2" applyFont="1" applyBorder="1" applyAlignment="1">
      <alignment horizontal="justify" vertical="top" wrapText="1"/>
    </xf>
    <xf numFmtId="0" fontId="93" fillId="0" borderId="0" xfId="2" applyFont="1" applyAlignment="1">
      <alignment horizontal="justify" vertical="top"/>
    </xf>
    <xf numFmtId="164" fontId="15" fillId="0" borderId="0" xfId="3" applyFont="1" applyBorder="1" applyAlignment="1">
      <alignment horizontal="center" vertical="top"/>
    </xf>
    <xf numFmtId="0" fontId="6" fillId="0" borderId="26" xfId="2" applyFont="1" applyBorder="1" applyAlignment="1">
      <alignment horizontal="center" vertical="top"/>
    </xf>
    <xf numFmtId="0" fontId="7" fillId="0" borderId="26" xfId="2" applyFont="1" applyBorder="1" applyAlignment="1">
      <alignment horizontal="center" vertical="top"/>
    </xf>
    <xf numFmtId="2" fontId="7" fillId="0" borderId="26" xfId="2" applyNumberFormat="1" applyFont="1" applyBorder="1" applyAlignment="1">
      <alignment horizontal="right" vertical="top"/>
    </xf>
    <xf numFmtId="164" fontId="11" fillId="0" borderId="26" xfId="3" applyFont="1" applyBorder="1" applyAlignment="1">
      <alignment horizontal="center" vertical="top"/>
    </xf>
    <xf numFmtId="0" fontId="101" fillId="0" borderId="26" xfId="2" applyFont="1" applyBorder="1" applyAlignment="1">
      <alignment horizontal="center" vertical="top"/>
    </xf>
    <xf numFmtId="0" fontId="83" fillId="0" borderId="26" xfId="2" applyFont="1" applyBorder="1" applyAlignment="1">
      <alignment horizontal="center" vertical="top"/>
    </xf>
    <xf numFmtId="2" fontId="83" fillId="0" borderId="26" xfId="2" applyNumberFormat="1" applyFont="1" applyBorder="1" applyAlignment="1">
      <alignment horizontal="right" vertical="top"/>
    </xf>
    <xf numFmtId="164" fontId="83" fillId="0" borderId="26" xfId="3" applyFont="1" applyBorder="1" applyAlignment="1">
      <alignment horizontal="center" vertical="top"/>
    </xf>
    <xf numFmtId="0" fontId="83" fillId="0" borderId="26" xfId="2" applyFont="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3" fillId="0" borderId="26" xfId="2" applyFont="1" applyBorder="1" applyAlignment="1">
      <alignment horizontal="justify" vertical="top" wrapText="1"/>
    </xf>
    <xf numFmtId="164" fontId="24" fillId="0" borderId="26" xfId="3" applyFont="1" applyBorder="1" applyAlignment="1">
      <alignment horizontal="center" vertical="top"/>
    </xf>
    <xf numFmtId="2" fontId="87" fillId="0" borderId="0" xfId="2" applyNumberFormat="1" applyFont="1" applyBorder="1" applyAlignment="1">
      <alignment horizontal="center" vertical="top"/>
    </xf>
    <xf numFmtId="0" fontId="87" fillId="0" borderId="0" xfId="2" applyFont="1" applyAlignment="1">
      <alignment horizontal="center" vertical="top"/>
    </xf>
    <xf numFmtId="43" fontId="83" fillId="0" borderId="0" xfId="12" applyFont="1" applyFill="1" applyBorder="1" applyAlignment="1" applyProtection="1">
      <alignment horizontal="left" vertical="center" wrapText="1"/>
    </xf>
    <xf numFmtId="0" fontId="82" fillId="0" borderId="0" xfId="0" applyFont="1" applyFill="1"/>
    <xf numFmtId="0" fontId="34" fillId="0" borderId="0" xfId="12" applyNumberFormat="1" applyFont="1" applyFill="1" applyBorder="1" applyAlignment="1" applyProtection="1">
      <alignment horizontal="center"/>
    </xf>
    <xf numFmtId="0" fontId="34" fillId="0" borderId="0" xfId="0" applyNumberFormat="1" applyFont="1" applyFill="1" applyAlignment="1">
      <alignment horizontal="left"/>
    </xf>
    <xf numFmtId="165" fontId="82" fillId="0" borderId="0" xfId="0" applyNumberFormat="1" applyFont="1" applyAlignment="1">
      <alignment horizontal="right" vertical="top"/>
    </xf>
    <xf numFmtId="0" fontId="34" fillId="0" borderId="0" xfId="0" applyFont="1" applyAlignment="1">
      <alignment horizontal="justify" wrapText="1"/>
    </xf>
    <xf numFmtId="0" fontId="82" fillId="0" borderId="0" xfId="12" applyNumberFormat="1" applyFont="1" applyFill="1" applyBorder="1" applyAlignment="1" applyProtection="1">
      <alignment horizontal="center"/>
    </xf>
    <xf numFmtId="0" fontId="102" fillId="0" borderId="0" xfId="0" applyNumberFormat="1" applyFont="1" applyAlignment="1">
      <alignment horizontal="left"/>
    </xf>
    <xf numFmtId="0" fontId="82" fillId="0" borderId="0" xfId="12" applyNumberFormat="1" applyFont="1" applyFill="1" applyBorder="1" applyAlignment="1" applyProtection="1"/>
    <xf numFmtId="177" fontId="103" fillId="0" borderId="0" xfId="13" applyNumberFormat="1" applyFont="1" applyFill="1" applyBorder="1" applyAlignment="1" applyProtection="1">
      <alignment horizontal="right"/>
    </xf>
    <xf numFmtId="16" fontId="82" fillId="0" borderId="0" xfId="0" applyNumberFormat="1" applyFont="1" applyAlignment="1">
      <alignment horizontal="right" vertical="top"/>
    </xf>
    <xf numFmtId="0" fontId="82" fillId="0" borderId="0" xfId="0" applyFont="1" applyAlignment="1">
      <alignment horizontal="right" vertical="center"/>
    </xf>
    <xf numFmtId="4" fontId="102" fillId="0" borderId="0" xfId="0" applyNumberFormat="1" applyFont="1" applyAlignment="1">
      <alignment horizontal="left"/>
    </xf>
    <xf numFmtId="0" fontId="102" fillId="0" borderId="0" xfId="0" applyFont="1"/>
    <xf numFmtId="4" fontId="82" fillId="0" borderId="0" xfId="13" applyNumberFormat="1" applyFont="1" applyAlignment="1">
      <alignment horizontal="right"/>
    </xf>
    <xf numFmtId="0" fontId="102" fillId="0" borderId="0" xfId="0" applyFont="1" applyAlignment="1">
      <alignment horizontal="right"/>
    </xf>
    <xf numFmtId="3" fontId="82" fillId="0" borderId="0" xfId="12" applyNumberFormat="1" applyFont="1" applyFill="1" applyBorder="1" applyAlignment="1" applyProtection="1"/>
    <xf numFmtId="0" fontId="102" fillId="0" borderId="0" xfId="0" applyFont="1" applyAlignment="1">
      <alignment horizontal="left"/>
    </xf>
    <xf numFmtId="0" fontId="34" fillId="0" borderId="0" xfId="0" applyFont="1" applyAlignment="1">
      <alignment horizontal="right" wrapText="1"/>
    </xf>
    <xf numFmtId="0" fontId="82" fillId="0" borderId="0" xfId="0" applyFont="1" applyBorder="1" applyAlignment="1">
      <alignment horizontal="right" vertical="center"/>
    </xf>
    <xf numFmtId="0" fontId="102" fillId="0" borderId="14" xfId="0" applyFont="1" applyBorder="1"/>
    <xf numFmtId="0" fontId="34" fillId="0" borderId="0" xfId="2" applyFont="1" applyAlignment="1">
      <alignment horizontal="center" vertical="top"/>
    </xf>
    <xf numFmtId="0" fontId="34" fillId="0" borderId="0" xfId="2" applyFont="1" applyAlignment="1">
      <alignment horizontal="justify" vertical="top"/>
    </xf>
    <xf numFmtId="0" fontId="82" fillId="0" borderId="0" xfId="2" applyFont="1" applyAlignment="1">
      <alignment horizontal="center" vertical="top"/>
    </xf>
    <xf numFmtId="2" fontId="82" fillId="0" borderId="0" xfId="2" applyNumberFormat="1" applyFont="1" applyAlignment="1">
      <alignment horizontal="right" vertical="top"/>
    </xf>
    <xf numFmtId="0" fontId="82" fillId="0" borderId="0" xfId="0" applyFont="1" applyAlignment="1">
      <alignment horizontal="right"/>
    </xf>
    <xf numFmtId="168" fontId="82" fillId="0" borderId="0" xfId="12" applyNumberFormat="1" applyFont="1" applyFill="1" applyBorder="1" applyAlignment="1" applyProtection="1">
      <alignment horizontal="center"/>
    </xf>
    <xf numFmtId="4" fontId="82" fillId="0" borderId="0" xfId="13" applyNumberFormat="1" applyFont="1" applyFill="1" applyBorder="1" applyAlignment="1" applyProtection="1">
      <alignment horizontal="right"/>
    </xf>
    <xf numFmtId="0" fontId="103" fillId="0" borderId="0" xfId="0" applyFont="1" applyAlignment="1">
      <alignment horizontal="right"/>
    </xf>
    <xf numFmtId="3" fontId="34" fillId="0" borderId="0" xfId="12" applyNumberFormat="1" applyFont="1" applyFill="1" applyBorder="1" applyAlignment="1" applyProtection="1"/>
    <xf numFmtId="0" fontId="34" fillId="0" borderId="0" xfId="0" applyFont="1"/>
    <xf numFmtId="0" fontId="34" fillId="0" borderId="0" xfId="2" applyFont="1"/>
    <xf numFmtId="0" fontId="82" fillId="0" borderId="0" xfId="17" applyFont="1" applyAlignment="1">
      <alignment horizontal="right"/>
    </xf>
    <xf numFmtId="0" fontId="34" fillId="0" borderId="0" xfId="17" applyFont="1" applyAlignment="1">
      <alignment horizontal="justify" wrapText="1"/>
    </xf>
    <xf numFmtId="168" fontId="82" fillId="0" borderId="0" xfId="16" applyNumberFormat="1" applyFont="1" applyAlignment="1">
      <alignment horizontal="center"/>
    </xf>
    <xf numFmtId="4" fontId="102" fillId="0" borderId="0" xfId="17" applyNumberFormat="1" applyFont="1" applyAlignment="1">
      <alignment horizontal="left"/>
    </xf>
    <xf numFmtId="0" fontId="34" fillId="0" borderId="0" xfId="17" applyFont="1"/>
    <xf numFmtId="16" fontId="82" fillId="0" borderId="0" xfId="17" applyNumberFormat="1" applyFont="1" applyAlignment="1">
      <alignment horizontal="right" vertical="top"/>
    </xf>
    <xf numFmtId="168" fontId="82" fillId="0" borderId="0" xfId="16" applyNumberFormat="1" applyFont="1" applyAlignment="1"/>
    <xf numFmtId="0" fontId="34" fillId="0" borderId="0" xfId="17" applyFont="1" applyAlignment="1">
      <alignment horizontal="right" wrapText="1"/>
    </xf>
    <xf numFmtId="3" fontId="82" fillId="0" borderId="0" xfId="16" applyNumberFormat="1" applyFont="1" applyAlignment="1"/>
    <xf numFmtId="0" fontId="102" fillId="0" borderId="0" xfId="17" applyFont="1" applyAlignment="1">
      <alignment horizontal="left"/>
    </xf>
    <xf numFmtId="177" fontId="103" fillId="0" borderId="0" xfId="18" applyNumberFormat="1" applyFont="1" applyAlignment="1">
      <alignment horizontal="right"/>
    </xf>
    <xf numFmtId="0" fontId="102" fillId="0" borderId="0" xfId="17" applyFont="1"/>
    <xf numFmtId="168" fontId="102" fillId="0" borderId="0" xfId="16" applyNumberFormat="1" applyFont="1" applyAlignment="1">
      <alignment horizontal="right"/>
    </xf>
    <xf numFmtId="4" fontId="34" fillId="0" borderId="0" xfId="17" applyNumberFormat="1" applyFont="1" applyAlignment="1">
      <alignment horizontal="right"/>
    </xf>
    <xf numFmtId="0" fontId="103" fillId="0" borderId="0" xfId="17" applyFont="1" applyAlignment="1">
      <alignment horizontal="right"/>
    </xf>
    <xf numFmtId="4" fontId="34" fillId="0" borderId="0" xfId="17" applyNumberFormat="1" applyFont="1" applyFill="1"/>
    <xf numFmtId="0" fontId="82" fillId="0" borderId="0" xfId="17" applyFont="1" applyFill="1" applyAlignment="1">
      <alignment horizontal="center" vertical="top"/>
    </xf>
    <xf numFmtId="0" fontId="34" fillId="0" borderId="0" xfId="19" applyNumberFormat="1" applyFont="1" applyFill="1" applyAlignment="1">
      <alignment horizontal="justify" vertical="top" wrapText="1"/>
    </xf>
    <xf numFmtId="0" fontId="34" fillId="0" borderId="0" xfId="17" applyFont="1" applyFill="1" applyAlignment="1">
      <alignment horizontal="center"/>
    </xf>
    <xf numFmtId="0" fontId="34" fillId="0" borderId="0" xfId="20" applyFont="1" applyFill="1"/>
    <xf numFmtId="0" fontId="82" fillId="0" borderId="0" xfId="20" applyFont="1" applyFill="1" applyAlignment="1">
      <alignment horizontal="center"/>
    </xf>
    <xf numFmtId="0" fontId="34" fillId="0" borderId="0" xfId="20" applyFont="1" applyFill="1" applyAlignment="1">
      <alignment horizontal="justify"/>
    </xf>
    <xf numFmtId="177" fontId="103" fillId="0" borderId="0" xfId="18" applyNumberFormat="1" applyFont="1" applyBorder="1" applyAlignment="1">
      <alignment horizontal="right"/>
    </xf>
    <xf numFmtId="0" fontId="34" fillId="0" borderId="0" xfId="17" applyFont="1" applyAlignment="1">
      <alignment horizontal="justify" vertical="top" wrapText="1"/>
    </xf>
    <xf numFmtId="0" fontId="34" fillId="0" borderId="0" xfId="19" applyNumberFormat="1" applyFont="1" applyFill="1" applyAlignment="1">
      <alignment horizontal="right" vertical="top" wrapText="1"/>
    </xf>
    <xf numFmtId="4" fontId="34" fillId="0" borderId="0" xfId="17" applyNumberFormat="1" applyFont="1"/>
    <xf numFmtId="49" fontId="82" fillId="0" borderId="0" xfId="17" applyNumberFormat="1" applyFont="1" applyFill="1" applyAlignment="1" applyProtection="1">
      <alignment horizontal="center" vertical="top"/>
      <protection locked="0"/>
    </xf>
    <xf numFmtId="49" fontId="34" fillId="0" borderId="0" xfId="21" applyNumberFormat="1" applyFont="1" applyFill="1" applyAlignment="1">
      <alignment horizontal="right" vertical="top"/>
    </xf>
    <xf numFmtId="0" fontId="34" fillId="0" borderId="0" xfId="21" applyFont="1" applyFill="1" applyAlignment="1">
      <alignment horizontal="center" vertical="top"/>
    </xf>
    <xf numFmtId="0" fontId="82" fillId="0" borderId="0" xfId="0" applyFont="1" applyFill="1" applyAlignment="1">
      <alignment horizontal="right"/>
    </xf>
    <xf numFmtId="0" fontId="34" fillId="0" borderId="0" xfId="0" applyFont="1" applyFill="1"/>
    <xf numFmtId="0" fontId="102" fillId="0" borderId="0" xfId="0" applyFont="1" applyFill="1"/>
    <xf numFmtId="0" fontId="82" fillId="0" borderId="0" xfId="0" applyFont="1" applyAlignment="1">
      <alignment vertical="center"/>
    </xf>
    <xf numFmtId="43" fontId="82" fillId="0" borderId="0" xfId="12" applyFont="1" applyFill="1" applyBorder="1" applyAlignment="1" applyProtection="1">
      <alignment horizontal="center" vertical="center" wrapText="1"/>
    </xf>
    <xf numFmtId="0" fontId="104" fillId="0" borderId="0" xfId="0" applyFont="1" applyFill="1" applyBorder="1" applyAlignment="1">
      <alignment horizontal="center" vertical="center"/>
    </xf>
    <xf numFmtId="4" fontId="104" fillId="0" borderId="0" xfId="0" applyNumberFormat="1" applyFont="1" applyFill="1" applyBorder="1" applyAlignment="1">
      <alignment horizontal="center" vertical="center" wrapText="1"/>
    </xf>
    <xf numFmtId="0" fontId="104" fillId="0" borderId="0" xfId="13" applyNumberFormat="1" applyFont="1" applyFill="1" applyBorder="1" applyAlignment="1" applyProtection="1">
      <alignment horizontal="center" vertical="center"/>
    </xf>
    <xf numFmtId="0" fontId="104" fillId="0" borderId="0" xfId="0" applyNumberFormat="1" applyFont="1" applyFill="1" applyBorder="1" applyAlignment="1">
      <alignment horizontal="center" vertical="center" wrapText="1"/>
    </xf>
    <xf numFmtId="4" fontId="103" fillId="0" borderId="0" xfId="0" applyNumberFormat="1" applyFont="1" applyFill="1" applyBorder="1" applyAlignment="1">
      <alignment horizontal="center" vertical="center"/>
    </xf>
    <xf numFmtId="4" fontId="82" fillId="0" borderId="14" xfId="0" applyNumberFormat="1" applyFont="1" applyFill="1" applyBorder="1" applyAlignment="1">
      <alignment horizontal="center" vertical="center"/>
    </xf>
    <xf numFmtId="4" fontId="103" fillId="0" borderId="14" xfId="0" applyNumberFormat="1" applyFont="1" applyFill="1" applyBorder="1" applyAlignment="1">
      <alignment horizontal="center" vertical="center"/>
    </xf>
    <xf numFmtId="0" fontId="82" fillId="0" borderId="0" xfId="0" applyFont="1"/>
    <xf numFmtId="0" fontId="94" fillId="0" borderId="0" xfId="0" applyFont="1"/>
    <xf numFmtId="0" fontId="82" fillId="0" borderId="0" xfId="2" applyFont="1"/>
    <xf numFmtId="0" fontId="82" fillId="0" borderId="0" xfId="17" applyFont="1"/>
    <xf numFmtId="0" fontId="103" fillId="0" borderId="0" xfId="17" applyFont="1" applyFill="1" applyAlignment="1">
      <alignment horizontal="centerContinuous"/>
    </xf>
    <xf numFmtId="0" fontId="82" fillId="0" borderId="0" xfId="2" applyFont="1" applyBorder="1"/>
    <xf numFmtId="4" fontId="103" fillId="0" borderId="0" xfId="17" applyNumberFormat="1" applyFont="1" applyFill="1" applyBorder="1" applyAlignment="1">
      <alignment horizontal="center" vertical="center"/>
    </xf>
    <xf numFmtId="0" fontId="82" fillId="0" borderId="0" xfId="0" applyFont="1" applyFill="1" applyBorder="1" applyAlignment="1">
      <alignment horizontal="center" vertical="center"/>
    </xf>
    <xf numFmtId="0" fontId="34" fillId="0" borderId="0" xfId="0" applyFont="1" applyAlignment="1">
      <alignment horizontal="right" vertical="center"/>
    </xf>
    <xf numFmtId="0" fontId="82" fillId="0" borderId="0" xfId="0" applyFont="1" applyBorder="1" applyAlignment="1">
      <alignment vertical="center"/>
    </xf>
    <xf numFmtId="0" fontId="34" fillId="0" borderId="0" xfId="0" applyFont="1" applyFill="1" applyAlignment="1">
      <alignment horizontal="right" vertical="center"/>
    </xf>
    <xf numFmtId="43" fontId="83" fillId="0" borderId="14" xfId="12" applyFont="1" applyFill="1" applyBorder="1" applyAlignment="1" applyProtection="1">
      <alignment horizontal="left" vertical="center" wrapText="1"/>
    </xf>
    <xf numFmtId="43" fontId="82" fillId="0" borderId="0" xfId="12" applyFont="1" applyFill="1" applyBorder="1" applyAlignment="1" applyProtection="1">
      <alignment horizontal="center" wrapText="1"/>
    </xf>
    <xf numFmtId="43" fontId="83" fillId="0" borderId="0" xfId="12" applyFont="1" applyFill="1" applyBorder="1" applyAlignment="1" applyProtection="1">
      <alignment horizontal="left" wrapText="1"/>
    </xf>
    <xf numFmtId="43" fontId="83" fillId="0" borderId="14" xfId="12" applyFont="1" applyFill="1" applyBorder="1" applyAlignment="1" applyProtection="1">
      <alignment horizontal="left" wrapText="1"/>
    </xf>
    <xf numFmtId="0" fontId="82" fillId="0" borderId="0" xfId="0" applyFont="1" applyBorder="1" applyAlignment="1">
      <alignment horizontal="right"/>
    </xf>
    <xf numFmtId="0" fontId="34" fillId="0" borderId="0" xfId="0" applyFont="1" applyBorder="1" applyAlignment="1">
      <alignment horizontal="justify" wrapText="1"/>
    </xf>
    <xf numFmtId="43" fontId="83" fillId="0" borderId="0" xfId="12" applyFont="1" applyFill="1" applyBorder="1" applyAlignment="1" applyProtection="1">
      <alignment horizontal="left" vertical="top" wrapText="1"/>
    </xf>
    <xf numFmtId="0" fontId="34" fillId="0" borderId="0" xfId="0" applyFont="1" applyBorder="1"/>
    <xf numFmtId="43" fontId="83" fillId="0" borderId="14" xfId="12" applyFont="1" applyFill="1" applyBorder="1" applyAlignment="1" applyProtection="1">
      <alignment horizontal="left" vertical="top" wrapText="1"/>
    </xf>
    <xf numFmtId="176" fontId="82" fillId="0" borderId="0" xfId="16" applyFont="1" applyFill="1" applyBorder="1" applyAlignment="1">
      <alignment horizontal="center" wrapText="1"/>
    </xf>
    <xf numFmtId="176" fontId="83" fillId="0" borderId="0" xfId="16" applyFont="1" applyFill="1" applyBorder="1" applyAlignment="1">
      <alignment horizontal="left" wrapText="1"/>
    </xf>
    <xf numFmtId="176" fontId="82" fillId="0" borderId="0" xfId="16" applyFont="1" applyFill="1" applyBorder="1" applyAlignment="1">
      <alignment horizontal="center"/>
    </xf>
    <xf numFmtId="0" fontId="102" fillId="0" borderId="14" xfId="17" applyFont="1" applyBorder="1"/>
    <xf numFmtId="168" fontId="82" fillId="0" borderId="14" xfId="16" applyNumberFormat="1" applyFont="1" applyBorder="1" applyAlignment="1">
      <alignment horizontal="center"/>
    </xf>
    <xf numFmtId="176" fontId="83" fillId="0" borderId="14" xfId="16" applyFont="1" applyFill="1" applyBorder="1" applyAlignment="1">
      <alignment horizontal="left" wrapText="1"/>
    </xf>
    <xf numFmtId="0" fontId="105" fillId="0" borderId="0" xfId="17" applyFont="1"/>
    <xf numFmtId="16" fontId="82" fillId="0" borderId="14" xfId="17" applyNumberFormat="1" applyFont="1" applyBorder="1" applyAlignment="1">
      <alignment horizontal="right" vertical="top"/>
    </xf>
    <xf numFmtId="4" fontId="34" fillId="0" borderId="14" xfId="17" applyNumberFormat="1" applyFont="1" applyFill="1" applyBorder="1"/>
    <xf numFmtId="0" fontId="83" fillId="0" borderId="14" xfId="17" applyFont="1" applyBorder="1"/>
    <xf numFmtId="0" fontId="83" fillId="0" borderId="0" xfId="17" applyFont="1"/>
    <xf numFmtId="0" fontId="34" fillId="0" borderId="14" xfId="2" applyFont="1" applyBorder="1" applyAlignment="1">
      <alignment horizontal="center" vertical="top"/>
    </xf>
    <xf numFmtId="4" fontId="94" fillId="0" borderId="0" xfId="0" applyNumberFormat="1" applyFont="1" applyAlignment="1">
      <alignment horizontal="left"/>
    </xf>
    <xf numFmtId="177" fontId="93" fillId="0" borderId="0" xfId="13" applyNumberFormat="1" applyFont="1" applyFill="1" applyBorder="1" applyAlignment="1" applyProtection="1">
      <alignment horizontal="right"/>
    </xf>
    <xf numFmtId="0" fontId="94" fillId="0" borderId="0" xfId="0" applyNumberFormat="1" applyFont="1" applyAlignment="1">
      <alignment horizontal="left"/>
    </xf>
    <xf numFmtId="4" fontId="94" fillId="0" borderId="0" xfId="0" applyNumberFormat="1" applyFont="1" applyAlignment="1">
      <alignment horizontal="right"/>
    </xf>
    <xf numFmtId="0" fontId="94" fillId="0" borderId="0" xfId="2" applyFont="1" applyAlignment="1">
      <alignment horizontal="center" vertical="top"/>
    </xf>
    <xf numFmtId="179" fontId="94" fillId="0" borderId="0" xfId="0" applyNumberFormat="1" applyFont="1" applyAlignment="1">
      <alignment horizontal="right"/>
    </xf>
    <xf numFmtId="179" fontId="94" fillId="0" borderId="0" xfId="2" applyNumberFormat="1" applyFont="1" applyAlignment="1">
      <alignment horizontal="right"/>
    </xf>
    <xf numFmtId="0" fontId="94" fillId="0" borderId="0" xfId="0" applyFont="1" applyAlignment="1">
      <alignment horizontal="left"/>
    </xf>
    <xf numFmtId="4" fontId="93" fillId="0" borderId="0" xfId="0" applyNumberFormat="1" applyFont="1" applyFill="1" applyBorder="1" applyAlignment="1">
      <alignment horizontal="center" vertical="center"/>
    </xf>
    <xf numFmtId="43" fontId="93" fillId="0" borderId="0" xfId="12" applyFont="1" applyFill="1" applyBorder="1" applyAlignment="1" applyProtection="1">
      <alignment horizontal="center" wrapText="1"/>
    </xf>
    <xf numFmtId="177" fontId="94" fillId="0" borderId="0" xfId="13" applyNumberFormat="1" applyFont="1" applyFill="1" applyBorder="1" applyAlignment="1" applyProtection="1">
      <alignment horizontal="right"/>
    </xf>
    <xf numFmtId="180" fontId="94" fillId="0" borderId="0" xfId="0" applyNumberFormat="1" applyFont="1" applyAlignment="1">
      <alignment horizontal="right"/>
    </xf>
    <xf numFmtId="168" fontId="34" fillId="0" borderId="0" xfId="12" applyNumberFormat="1" applyFont="1" applyFill="1" applyBorder="1" applyAlignment="1" applyProtection="1"/>
    <xf numFmtId="168" fontId="94" fillId="0" borderId="0" xfId="12" applyNumberFormat="1" applyFont="1" applyFill="1" applyBorder="1" applyAlignment="1" applyProtection="1"/>
    <xf numFmtId="4" fontId="106" fillId="0" borderId="14" xfId="0" applyNumberFormat="1" applyFont="1" applyBorder="1" applyAlignment="1">
      <alignment horizontal="right"/>
    </xf>
    <xf numFmtId="4" fontId="82" fillId="0" borderId="0" xfId="12" applyNumberFormat="1" applyFont="1" applyFill="1" applyBorder="1" applyAlignment="1" applyProtection="1"/>
    <xf numFmtId="0" fontId="94" fillId="0" borderId="0" xfId="0" applyFont="1" applyAlignment="1">
      <alignment horizontal="right"/>
    </xf>
    <xf numFmtId="4" fontId="34" fillId="0" borderId="0" xfId="12" applyNumberFormat="1" applyFont="1" applyFill="1" applyBorder="1" applyAlignment="1" applyProtection="1"/>
    <xf numFmtId="4" fontId="93" fillId="0" borderId="0" xfId="12" applyNumberFormat="1" applyFont="1" applyFill="1" applyBorder="1" applyAlignment="1" applyProtection="1">
      <alignment horizontal="right"/>
    </xf>
    <xf numFmtId="4" fontId="94" fillId="0" borderId="0" xfId="13" applyNumberFormat="1" applyFont="1" applyFill="1" applyBorder="1" applyAlignment="1" applyProtection="1">
      <alignment horizontal="right"/>
    </xf>
    <xf numFmtId="43" fontId="94" fillId="0" borderId="0" xfId="12" applyFont="1" applyFill="1" applyBorder="1" applyAlignment="1" applyProtection="1">
      <alignment horizontal="center" wrapText="1"/>
    </xf>
    <xf numFmtId="168" fontId="94" fillId="0" borderId="0" xfId="12" applyNumberFormat="1" applyFont="1" applyFill="1" applyBorder="1" applyAlignment="1" applyProtection="1">
      <alignment horizontal="center"/>
    </xf>
    <xf numFmtId="4" fontId="94" fillId="0" borderId="0" xfId="12" applyNumberFormat="1" applyFont="1" applyFill="1" applyBorder="1" applyAlignment="1" applyProtection="1"/>
    <xf numFmtId="43" fontId="94" fillId="0" borderId="0" xfId="12" applyFont="1" applyFill="1" applyBorder="1" applyAlignment="1" applyProtection="1">
      <alignment horizontal="right" wrapText="1"/>
    </xf>
    <xf numFmtId="4" fontId="94" fillId="0" borderId="0" xfId="0" applyNumberFormat="1" applyFont="1" applyBorder="1" applyAlignment="1">
      <alignment horizontal="right"/>
    </xf>
    <xf numFmtId="4" fontId="94" fillId="0" borderId="0" xfId="12" applyNumberFormat="1" applyFont="1" applyFill="1" applyBorder="1" applyAlignment="1" applyProtection="1">
      <alignment horizontal="right"/>
    </xf>
    <xf numFmtId="4" fontId="106" fillId="0" borderId="14" xfId="0" applyNumberFormat="1" applyFont="1" applyFill="1" applyBorder="1" applyAlignment="1">
      <alignment horizontal="right" vertical="center"/>
    </xf>
    <xf numFmtId="4" fontId="34" fillId="0" borderId="0" xfId="12" applyNumberFormat="1" applyFont="1" applyFill="1" applyBorder="1" applyAlignment="1" applyProtection="1">
      <alignment horizontal="right"/>
    </xf>
    <xf numFmtId="4" fontId="93" fillId="0" borderId="0" xfId="16" applyNumberFormat="1" applyFont="1" applyAlignment="1">
      <alignment horizontal="right"/>
    </xf>
    <xf numFmtId="4" fontId="94" fillId="0" borderId="0" xfId="17" applyNumberFormat="1" applyFont="1" applyAlignment="1">
      <alignment horizontal="right"/>
    </xf>
    <xf numFmtId="4" fontId="106" fillId="0" borderId="14" xfId="17" applyNumberFormat="1" applyFont="1" applyBorder="1" applyAlignment="1">
      <alignment horizontal="right"/>
    </xf>
    <xf numFmtId="4" fontId="102" fillId="0" borderId="0" xfId="17" applyNumberFormat="1" applyFont="1" applyAlignment="1">
      <alignment horizontal="right"/>
    </xf>
    <xf numFmtId="4" fontId="34" fillId="0" borderId="0" xfId="17" applyNumberFormat="1" applyFont="1" applyFill="1" applyAlignment="1">
      <alignment horizontal="right"/>
    </xf>
    <xf numFmtId="4" fontId="34" fillId="0" borderId="0" xfId="20" applyNumberFormat="1" applyFont="1" applyFill="1" applyAlignment="1">
      <alignment horizontal="right"/>
    </xf>
    <xf numFmtId="4" fontId="34" fillId="0" borderId="0" xfId="16" applyNumberFormat="1" applyFont="1" applyAlignment="1">
      <alignment horizontal="right"/>
    </xf>
    <xf numFmtId="4" fontId="102" fillId="0" borderId="0" xfId="18" applyNumberFormat="1" applyFont="1" applyBorder="1" applyAlignment="1">
      <alignment horizontal="right"/>
    </xf>
    <xf numFmtId="4" fontId="34" fillId="0" borderId="0" xfId="17" applyNumberFormat="1" applyFont="1" applyFill="1" applyBorder="1" applyAlignment="1">
      <alignment horizontal="right" vertical="center"/>
    </xf>
    <xf numFmtId="4" fontId="34" fillId="0" borderId="0" xfId="18" applyNumberFormat="1" applyFont="1" applyBorder="1" applyAlignment="1">
      <alignment horizontal="right"/>
    </xf>
    <xf numFmtId="0" fontId="34" fillId="0" borderId="0" xfId="17" applyFont="1" applyAlignment="1">
      <alignment horizontal="justify"/>
    </xf>
    <xf numFmtId="0" fontId="94" fillId="0" borderId="0" xfId="17" applyFont="1" applyAlignment="1">
      <alignment horizontal="left"/>
    </xf>
    <xf numFmtId="4" fontId="94" fillId="0" borderId="0" xfId="18" applyNumberFormat="1" applyFont="1" applyBorder="1" applyAlignment="1">
      <alignment horizontal="right"/>
    </xf>
    <xf numFmtId="4" fontId="83" fillId="0" borderId="14" xfId="17" applyNumberFormat="1" applyFont="1" applyBorder="1"/>
    <xf numFmtId="4" fontId="34" fillId="0" borderId="0" xfId="2" applyNumberFormat="1" applyFont="1"/>
    <xf numFmtId="4" fontId="34" fillId="0" borderId="0" xfId="2" applyNumberFormat="1" applyFont="1" applyAlignment="1">
      <alignment horizontal="center" vertical="top"/>
    </xf>
    <xf numFmtId="4" fontId="6" fillId="0" borderId="0" xfId="2" applyNumberFormat="1" applyFont="1" applyAlignment="1">
      <alignment horizontal="center" vertical="top"/>
    </xf>
    <xf numFmtId="0" fontId="94" fillId="0" borderId="0" xfId="0" applyFont="1" applyFill="1" applyAlignment="1">
      <alignment horizontal="right"/>
    </xf>
    <xf numFmtId="4" fontId="94" fillId="0" borderId="0" xfId="20" applyNumberFormat="1" applyFont="1" applyFill="1" applyAlignment="1">
      <alignment horizontal="right"/>
    </xf>
    <xf numFmtId="4" fontId="94" fillId="0" borderId="0" xfId="0" applyNumberFormat="1" applyFont="1" applyFill="1" applyAlignment="1">
      <alignment horizontal="right"/>
    </xf>
    <xf numFmtId="4" fontId="94" fillId="0" borderId="0" xfId="2" applyNumberFormat="1" applyFont="1" applyAlignment="1">
      <alignment horizontal="right" vertical="top"/>
    </xf>
    <xf numFmtId="3" fontId="94" fillId="0" borderId="0" xfId="16" applyNumberFormat="1" applyFont="1" applyAlignment="1">
      <alignment horizontal="right"/>
    </xf>
    <xf numFmtId="4" fontId="94" fillId="0" borderId="0" xfId="0" applyNumberFormat="1" applyFont="1" applyFill="1" applyBorder="1" applyAlignment="1">
      <alignment horizontal="right" vertical="center"/>
    </xf>
    <xf numFmtId="4" fontId="94" fillId="0" borderId="0" xfId="0" applyNumberFormat="1" applyFont="1" applyFill="1" applyAlignment="1">
      <alignment horizontal="right" vertical="center"/>
    </xf>
    <xf numFmtId="4" fontId="94" fillId="0" borderId="0" xfId="0" applyNumberFormat="1" applyFont="1" applyAlignment="1">
      <alignment horizontal="right" vertical="center"/>
    </xf>
    <xf numFmtId="4" fontId="83" fillId="0" borderId="14" xfId="2" applyNumberFormat="1" applyFont="1" applyBorder="1" applyAlignment="1">
      <alignment horizontal="right" vertical="top"/>
    </xf>
    <xf numFmtId="0" fontId="93" fillId="0" borderId="0" xfId="0" applyFont="1" applyFill="1" applyAlignment="1">
      <alignment horizontal="right"/>
    </xf>
    <xf numFmtId="0" fontId="83" fillId="0" borderId="26" xfId="2" applyNumberFormat="1" applyFont="1" applyBorder="1" applyAlignment="1">
      <alignment vertical="top" wrapText="1"/>
    </xf>
    <xf numFmtId="4" fontId="6" fillId="0" borderId="0" xfId="2" applyNumberFormat="1" applyFont="1" applyBorder="1" applyAlignment="1">
      <alignment horizontal="center" vertical="top"/>
    </xf>
    <xf numFmtId="4" fontId="6" fillId="0" borderId="0" xfId="2" applyNumberFormat="1" applyFont="1" applyBorder="1" applyAlignment="1">
      <alignment horizontal="center" vertical="top" wrapText="1"/>
    </xf>
    <xf numFmtId="4" fontId="7" fillId="0" borderId="0" xfId="2" applyNumberFormat="1" applyFont="1" applyBorder="1" applyAlignment="1">
      <alignment horizontal="center" vertical="top"/>
    </xf>
    <xf numFmtId="4" fontId="23" fillId="0" borderId="26" xfId="2" applyNumberFormat="1" applyFont="1" applyBorder="1" applyAlignment="1">
      <alignment horizontal="center" vertical="top"/>
    </xf>
    <xf numFmtId="164" fontId="15" fillId="0" borderId="26" xfId="3" applyFont="1" applyBorder="1" applyAlignment="1">
      <alignment horizontal="center" vertical="top"/>
    </xf>
    <xf numFmtId="164" fontId="82" fillId="0" borderId="26" xfId="3" applyFont="1" applyBorder="1" applyAlignment="1">
      <alignment horizontal="center" vertical="top"/>
    </xf>
    <xf numFmtId="0" fontId="107" fillId="0" borderId="0" xfId="0" applyFont="1" applyBorder="1" applyAlignment="1">
      <alignment horizontal="center" vertical="center" wrapText="1"/>
    </xf>
    <xf numFmtId="165" fontId="23" fillId="0" borderId="0" xfId="2" applyNumberFormat="1" applyFont="1" applyBorder="1" applyAlignment="1">
      <alignment horizontal="center" vertical="top" wrapText="1"/>
    </xf>
    <xf numFmtId="49" fontId="23" fillId="0" borderId="0" xfId="2" applyNumberFormat="1" applyFont="1" applyBorder="1" applyAlignment="1">
      <alignment horizontal="center" vertical="top" wrapText="1"/>
    </xf>
    <xf numFmtId="164" fontId="23" fillId="0" borderId="26" xfId="2" applyNumberFormat="1" applyFont="1" applyBorder="1" applyAlignment="1">
      <alignment horizontal="center" vertical="top"/>
    </xf>
    <xf numFmtId="0" fontId="108" fillId="0" borderId="0" xfId="2" applyFont="1" applyBorder="1" applyAlignment="1">
      <alignment horizontal="center" vertical="top" wrapText="1"/>
    </xf>
    <xf numFmtId="165" fontId="21" fillId="0" borderId="0" xfId="2" applyNumberFormat="1" applyFont="1" applyBorder="1" applyAlignment="1">
      <alignment horizontal="center" vertical="top" wrapText="1"/>
    </xf>
    <xf numFmtId="0" fontId="21" fillId="0" borderId="0" xfId="2" applyFont="1" applyBorder="1" applyAlignment="1">
      <alignment horizontal="justify" vertical="top" wrapText="1"/>
    </xf>
    <xf numFmtId="0" fontId="11" fillId="0" borderId="0" xfId="2" applyNumberFormat="1" applyFont="1" applyBorder="1" applyAlignment="1">
      <alignment horizontal="justify" vertical="top" wrapText="1"/>
    </xf>
    <xf numFmtId="2" fontId="11" fillId="0" borderId="0" xfId="2" applyNumberFormat="1" applyFont="1" applyBorder="1" applyAlignment="1">
      <alignment horizontal="right"/>
    </xf>
    <xf numFmtId="2" fontId="25" fillId="0" borderId="0" xfId="2" applyNumberFormat="1" applyFont="1" applyBorder="1" applyAlignment="1">
      <alignment horizontal="center"/>
    </xf>
    <xf numFmtId="0" fontId="23" fillId="0" borderId="26" xfId="2" applyFont="1" applyBorder="1" applyAlignment="1">
      <alignment horizontal="justify" vertical="top" wrapText="1"/>
    </xf>
    <xf numFmtId="0" fontId="23" fillId="0" borderId="26" xfId="2" applyFont="1" applyBorder="1" applyAlignment="1">
      <alignment horizontal="center" vertical="top"/>
    </xf>
    <xf numFmtId="2" fontId="23" fillId="0" borderId="26" xfId="2" applyNumberFormat="1" applyFont="1" applyBorder="1" applyAlignment="1">
      <alignment horizontal="right" vertical="top"/>
    </xf>
    <xf numFmtId="0" fontId="22" fillId="0" borderId="0" xfId="2" applyNumberFormat="1" applyFont="1" applyAlignment="1">
      <alignment horizontal="justify" vertical="top" wrapText="1"/>
    </xf>
    <xf numFmtId="4" fontId="23" fillId="0" borderId="0" xfId="2" applyNumberFormat="1" applyFont="1" applyBorder="1" applyAlignment="1">
      <alignment horizontal="center" vertical="top"/>
    </xf>
    <xf numFmtId="2" fontId="7" fillId="0" borderId="0" xfId="2" applyNumberFormat="1" applyFont="1" applyBorder="1" applyAlignment="1">
      <alignment horizontal="right"/>
    </xf>
    <xf numFmtId="164" fontId="15" fillId="0" borderId="0" xfId="3" applyFont="1" applyBorder="1"/>
    <xf numFmtId="0" fontId="83" fillId="0" borderId="26" xfId="2" applyFont="1" applyBorder="1" applyAlignment="1">
      <alignment horizontal="justify" vertical="top" wrapText="1"/>
    </xf>
    <xf numFmtId="164" fontId="11" fillId="0" borderId="26" xfId="3" applyFont="1" applyBorder="1" applyAlignment="1">
      <alignment horizontal="right" vertical="top"/>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9" fillId="0" borderId="0" xfId="2" applyFont="1" applyAlignment="1">
      <alignment horizontal="center"/>
    </xf>
    <xf numFmtId="0" fontId="6" fillId="0" borderId="14" xfId="2" applyFont="1" applyBorder="1" applyAlignment="1">
      <alignment horizontal="center" vertical="top"/>
    </xf>
    <xf numFmtId="0" fontId="23" fillId="0" borderId="14" xfId="2" applyFont="1" applyBorder="1" applyAlignment="1">
      <alignment horizontal="justify" vertical="top" wrapText="1"/>
    </xf>
    <xf numFmtId="2" fontId="7" fillId="0" borderId="14" xfId="2" applyNumberFormat="1" applyFont="1" applyBorder="1" applyAlignment="1">
      <alignment horizontal="right" vertical="top"/>
    </xf>
    <xf numFmtId="164" fontId="11" fillId="0" borderId="14" xfId="3" applyFont="1" applyBorder="1" applyAlignment="1">
      <alignment horizontal="center" vertical="top"/>
    </xf>
    <xf numFmtId="164" fontId="24" fillId="0" borderId="14" xfId="3" applyFont="1" applyBorder="1" applyAlignment="1">
      <alignment vertical="top"/>
    </xf>
    <xf numFmtId="0" fontId="16" fillId="0" borderId="0" xfId="2" applyFont="1" applyBorder="1" applyAlignment="1">
      <alignment horizontal="center" vertical="top"/>
    </xf>
    <xf numFmtId="0" fontId="20" fillId="0" borderId="26" xfId="2" applyFont="1" applyBorder="1" applyAlignment="1">
      <alignment horizontal="center" vertical="top"/>
    </xf>
    <xf numFmtId="164" fontId="24" fillId="0" borderId="26" xfId="3" applyFont="1" applyBorder="1" applyAlignment="1">
      <alignment horizontal="right" vertical="top"/>
    </xf>
    <xf numFmtId="0" fontId="87" fillId="0" borderId="0" xfId="2" applyFont="1" applyAlignment="1">
      <alignment horizontal="justify" vertical="top"/>
    </xf>
    <xf numFmtId="165" fontId="82" fillId="0" borderId="0" xfId="2" applyNumberFormat="1" applyFont="1" applyBorder="1" applyAlignment="1">
      <alignment horizontal="center" vertical="top"/>
    </xf>
    <xf numFmtId="43" fontId="74" fillId="0" borderId="0" xfId="12" applyFont="1" applyFill="1" applyBorder="1" applyAlignment="1" applyProtection="1">
      <alignment horizontal="center" vertical="center" wrapText="1"/>
    </xf>
    <xf numFmtId="43" fontId="110" fillId="0" borderId="0" xfId="12" applyFont="1" applyFill="1" applyBorder="1" applyAlignment="1" applyProtection="1">
      <alignment horizontal="center" vertical="center" wrapText="1"/>
    </xf>
    <xf numFmtId="4" fontId="7" fillId="0" borderId="0" xfId="2" applyNumberFormat="1" applyFont="1" applyAlignment="1">
      <alignment horizontal="right" vertical="top"/>
    </xf>
    <xf numFmtId="3" fontId="7" fillId="0" borderId="0" xfId="2" applyNumberFormat="1" applyFont="1" applyAlignment="1">
      <alignment horizontal="right" vertical="top"/>
    </xf>
    <xf numFmtId="4" fontId="65" fillId="0" borderId="0" xfId="12" applyNumberFormat="1" applyFont="1" applyAlignment="1"/>
    <xf numFmtId="4" fontId="71" fillId="0" borderId="0" xfId="0" applyNumberFormat="1" applyFont="1" applyAlignment="1">
      <alignment horizontal="right"/>
    </xf>
    <xf numFmtId="4" fontId="70" fillId="0" borderId="0" xfId="13" applyNumberFormat="1" applyFont="1" applyFill="1" applyBorder="1" applyAlignment="1" applyProtection="1">
      <alignment horizontal="right"/>
    </xf>
    <xf numFmtId="4" fontId="63" fillId="0" borderId="0" xfId="12" applyNumberFormat="1" applyFont="1" applyFill="1" applyBorder="1" applyAlignment="1" applyProtection="1">
      <alignment horizontal="right"/>
    </xf>
    <xf numFmtId="4" fontId="63" fillId="0" borderId="0" xfId="12" applyNumberFormat="1" applyFont="1" applyFill="1" applyBorder="1" applyAlignment="1" applyProtection="1">
      <alignment horizontal="center"/>
    </xf>
    <xf numFmtId="4" fontId="73" fillId="0" borderId="0" xfId="0" applyNumberFormat="1" applyFont="1" applyAlignment="1">
      <alignment horizontal="right"/>
    </xf>
    <xf numFmtId="4" fontId="74" fillId="0" borderId="0" xfId="12" applyNumberFormat="1" applyFont="1" applyFill="1" applyBorder="1" applyAlignment="1" applyProtection="1"/>
    <xf numFmtId="4" fontId="65" fillId="0" borderId="0" xfId="12" applyNumberFormat="1" applyFont="1" applyFill="1" applyBorder="1" applyAlignment="1" applyProtection="1">
      <alignment horizontal="right"/>
    </xf>
    <xf numFmtId="4" fontId="65" fillId="0" borderId="0" xfId="12" applyNumberFormat="1" applyFont="1" applyFill="1" applyBorder="1" applyAlignment="1" applyProtection="1">
      <alignment horizontal="center"/>
    </xf>
    <xf numFmtId="4" fontId="63" fillId="0" borderId="0" xfId="0" applyNumberFormat="1" applyFont="1" applyAlignment="1">
      <alignment horizontal="left"/>
    </xf>
    <xf numFmtId="4" fontId="71" fillId="0" borderId="0" xfId="0" applyNumberFormat="1" applyFont="1" applyAlignment="1">
      <alignment horizontal="left"/>
    </xf>
    <xf numFmtId="4" fontId="28" fillId="0" borderId="0" xfId="13" applyNumberFormat="1" applyFont="1" applyFill="1" applyBorder="1" applyAlignment="1" applyProtection="1">
      <alignment horizontal="right"/>
    </xf>
    <xf numFmtId="0" fontId="75" fillId="0" borderId="14" xfId="0" applyFont="1" applyBorder="1"/>
    <xf numFmtId="43" fontId="110" fillId="0" borderId="14" xfId="12" applyFont="1" applyFill="1" applyBorder="1" applyAlignment="1" applyProtection="1">
      <alignment horizontal="center" vertical="center" wrapText="1"/>
    </xf>
    <xf numFmtId="4" fontId="74" fillId="0" borderId="14" xfId="0" applyNumberFormat="1" applyFont="1" applyFill="1" applyBorder="1" applyAlignment="1">
      <alignment horizontal="center" vertical="center"/>
    </xf>
    <xf numFmtId="4" fontId="70" fillId="0" borderId="14" xfId="0" applyNumberFormat="1" applyFont="1" applyFill="1" applyBorder="1" applyAlignment="1">
      <alignment horizontal="center" vertical="center"/>
    </xf>
    <xf numFmtId="4" fontId="28" fillId="0" borderId="14" xfId="0" applyNumberFormat="1" applyFont="1" applyFill="1" applyBorder="1" applyAlignment="1">
      <alignment horizontal="center" vertical="center"/>
    </xf>
    <xf numFmtId="4" fontId="26" fillId="0" borderId="0" xfId="2" applyNumberFormat="1" applyFont="1" applyBorder="1"/>
    <xf numFmtId="0" fontId="26" fillId="0" borderId="0" xfId="2" applyFont="1" applyBorder="1"/>
    <xf numFmtId="0" fontId="101" fillId="0" borderId="0" xfId="2" applyFont="1" applyAlignment="1">
      <alignment horizontal="center" vertical="top"/>
    </xf>
    <xf numFmtId="4" fontId="111" fillId="0" borderId="0" xfId="0" applyNumberFormat="1" applyFont="1" applyAlignment="1">
      <alignment horizontal="right"/>
    </xf>
    <xf numFmtId="4" fontId="112" fillId="0" borderId="0" xfId="0" applyNumberFormat="1" applyFont="1" applyAlignment="1">
      <alignment horizontal="left"/>
    </xf>
    <xf numFmtId="4" fontId="63" fillId="0" borderId="0" xfId="0" applyNumberFormat="1" applyFont="1"/>
    <xf numFmtId="4" fontId="33" fillId="0" borderId="0" xfId="2" applyNumberFormat="1" applyFont="1"/>
    <xf numFmtId="4" fontId="69" fillId="0" borderId="20" xfId="16" applyNumberFormat="1" applyFont="1" applyFill="1" applyBorder="1" applyAlignment="1">
      <alignment horizontal="center"/>
    </xf>
    <xf numFmtId="4" fontId="65" fillId="0" borderId="0" xfId="16" applyNumberFormat="1" applyFont="1" applyAlignment="1">
      <alignment horizontal="right"/>
    </xf>
    <xf numFmtId="4" fontId="65" fillId="0" borderId="0" xfId="16" applyNumberFormat="1" applyFont="1" applyAlignment="1">
      <alignment horizontal="center"/>
    </xf>
    <xf numFmtId="4" fontId="66" fillId="0" borderId="0" xfId="18" applyNumberFormat="1" applyFont="1" applyAlignment="1">
      <alignment horizontal="right"/>
    </xf>
    <xf numFmtId="4" fontId="15" fillId="0" borderId="0" xfId="17" applyNumberFormat="1"/>
    <xf numFmtId="4" fontId="65" fillId="0" borderId="0" xfId="16" applyNumberFormat="1" applyFont="1" applyAlignment="1"/>
    <xf numFmtId="4" fontId="67" fillId="0" borderId="0" xfId="16" applyNumberFormat="1" applyFont="1" applyAlignment="1">
      <alignment horizontal="right"/>
    </xf>
    <xf numFmtId="4" fontId="80" fillId="0" borderId="0" xfId="18" applyNumberFormat="1" applyFont="1" applyBorder="1" applyAlignment="1">
      <alignment horizontal="right"/>
    </xf>
    <xf numFmtId="4" fontId="67" fillId="0" borderId="0" xfId="17" applyNumberFormat="1" applyFont="1" applyAlignment="1">
      <alignment horizontal="right"/>
    </xf>
    <xf numFmtId="4" fontId="63" fillId="0" borderId="0" xfId="17" applyNumberFormat="1" applyFont="1"/>
    <xf numFmtId="165" fontId="65" fillId="0" borderId="14" xfId="0" applyNumberFormat="1" applyFont="1" applyBorder="1" applyAlignment="1">
      <alignment horizontal="right" vertical="top"/>
    </xf>
    <xf numFmtId="4" fontId="66" fillId="0" borderId="14" xfId="13" applyNumberFormat="1" applyFont="1" applyFill="1" applyBorder="1" applyAlignment="1" applyProtection="1">
      <alignment horizontal="right"/>
    </xf>
    <xf numFmtId="4" fontId="63" fillId="0" borderId="14" xfId="0" applyNumberFormat="1" applyFont="1" applyBorder="1"/>
    <xf numFmtId="4" fontId="67" fillId="0" borderId="0" xfId="0" applyNumberFormat="1" applyFont="1" applyBorder="1" applyAlignment="1">
      <alignment horizontal="left"/>
    </xf>
    <xf numFmtId="4" fontId="67" fillId="0" borderId="0" xfId="0" applyNumberFormat="1" applyFont="1" applyBorder="1" applyAlignment="1">
      <alignment horizontal="right"/>
    </xf>
    <xf numFmtId="4" fontId="113" fillId="0" borderId="14" xfId="13" applyNumberFormat="1" applyFont="1" applyFill="1" applyBorder="1" applyAlignment="1" applyProtection="1">
      <alignment horizontal="right"/>
    </xf>
    <xf numFmtId="0" fontId="83" fillId="0" borderId="14" xfId="2" applyFont="1" applyBorder="1" applyAlignment="1">
      <alignment horizontal="justify" vertical="top"/>
    </xf>
    <xf numFmtId="4" fontId="33" fillId="0" borderId="0" xfId="2" applyNumberFormat="1" applyFont="1" applyBorder="1"/>
    <xf numFmtId="4" fontId="69" fillId="0" borderId="0" xfId="16" applyNumberFormat="1" applyFont="1" applyFill="1" applyBorder="1" applyAlignment="1">
      <alignment horizontal="center"/>
    </xf>
    <xf numFmtId="4" fontId="63" fillId="0" borderId="0" xfId="17" applyNumberFormat="1" applyFont="1" applyFill="1" applyBorder="1" applyAlignment="1">
      <alignment horizontal="right"/>
    </xf>
    <xf numFmtId="4" fontId="66" fillId="0" borderId="0" xfId="18" applyNumberFormat="1" applyFont="1" applyBorder="1" applyAlignment="1">
      <alignment horizontal="right"/>
    </xf>
    <xf numFmtId="4" fontId="15" fillId="0" borderId="0" xfId="17" applyNumberFormat="1" applyBorder="1"/>
    <xf numFmtId="4" fontId="61" fillId="0" borderId="0" xfId="17" applyNumberFormat="1" applyFont="1" applyFill="1" applyBorder="1" applyAlignment="1">
      <alignment horizontal="center" vertical="center"/>
    </xf>
    <xf numFmtId="4" fontId="114" fillId="0" borderId="0" xfId="2" applyNumberFormat="1" applyFont="1"/>
    <xf numFmtId="4" fontId="103" fillId="0" borderId="0" xfId="18" applyNumberFormat="1" applyFont="1" applyAlignment="1">
      <alignment horizontal="right"/>
    </xf>
    <xf numFmtId="4" fontId="87" fillId="0" borderId="0" xfId="17" applyNumberFormat="1" applyFont="1" applyFill="1" applyBorder="1" applyAlignment="1">
      <alignment horizontal="left" vertical="center"/>
    </xf>
    <xf numFmtId="4" fontId="87" fillId="0" borderId="0" xfId="18" applyNumberFormat="1" applyFont="1" applyBorder="1" applyAlignment="1">
      <alignment horizontal="left"/>
    </xf>
    <xf numFmtId="4" fontId="115" fillId="0" borderId="0" xfId="0" applyNumberFormat="1" applyFont="1"/>
    <xf numFmtId="4" fontId="82" fillId="0" borderId="0" xfId="17" applyNumberFormat="1" applyFont="1" applyFill="1" applyBorder="1" applyAlignment="1">
      <alignment horizontal="left" vertical="center"/>
    </xf>
    <xf numFmtId="0" fontId="67" fillId="0" borderId="14" xfId="17" applyFont="1" applyBorder="1"/>
    <xf numFmtId="4" fontId="67" fillId="0" borderId="14" xfId="16" applyNumberFormat="1" applyFont="1" applyBorder="1" applyAlignment="1">
      <alignment horizontal="right"/>
    </xf>
    <xf numFmtId="4" fontId="69" fillId="0" borderId="14" xfId="17" applyNumberFormat="1" applyFont="1" applyFill="1" applyBorder="1" applyAlignment="1">
      <alignment horizontal="left" vertical="center"/>
    </xf>
    <xf numFmtId="0" fontId="76" fillId="0" borderId="14" xfId="17" applyFont="1" applyBorder="1"/>
    <xf numFmtId="4" fontId="83" fillId="0" borderId="14" xfId="17" applyNumberFormat="1" applyFont="1" applyFill="1" applyBorder="1" applyAlignment="1">
      <alignment horizontal="right" vertical="center"/>
    </xf>
    <xf numFmtId="4" fontId="82" fillId="0" borderId="0" xfId="16" applyNumberFormat="1" applyFont="1" applyAlignment="1"/>
    <xf numFmtId="4" fontId="34" fillId="0" borderId="0" xfId="20" applyNumberFormat="1" applyFont="1" applyFill="1"/>
    <xf numFmtId="4" fontId="102" fillId="0" borderId="0" xfId="16" applyNumberFormat="1" applyFont="1" applyAlignment="1">
      <alignment horizontal="right"/>
    </xf>
    <xf numFmtId="4" fontId="82" fillId="0" borderId="0" xfId="16" applyNumberFormat="1" applyFont="1" applyAlignment="1">
      <alignment horizontal="center"/>
    </xf>
    <xf numFmtId="0" fontId="87" fillId="0" borderId="0" xfId="0" applyFont="1" applyFill="1" applyBorder="1" applyAlignment="1">
      <alignment horizontal="center" vertical="center"/>
    </xf>
    <xf numFmtId="0" fontId="109" fillId="0" borderId="0" xfId="0" applyFont="1" applyFill="1" applyAlignment="1">
      <alignment horizontal="right"/>
    </xf>
    <xf numFmtId="0" fontId="116" fillId="0" borderId="0" xfId="0" applyFont="1" applyAlignment="1">
      <alignment vertical="center"/>
    </xf>
    <xf numFmtId="0" fontId="83" fillId="0" borderId="0" xfId="0" applyFont="1" applyFill="1" applyAlignment="1">
      <alignment horizontal="right" vertical="center"/>
    </xf>
    <xf numFmtId="4" fontId="101" fillId="0" borderId="0" xfId="2" applyNumberFormat="1" applyFont="1"/>
    <xf numFmtId="4" fontId="102" fillId="0" borderId="14" xfId="16" applyNumberFormat="1" applyFont="1" applyBorder="1" applyAlignment="1">
      <alignment horizontal="right"/>
    </xf>
    <xf numFmtId="4" fontId="87" fillId="0" borderId="14" xfId="17" applyNumberFormat="1" applyFont="1" applyFill="1" applyBorder="1" applyAlignment="1">
      <alignment horizontal="left" vertical="center"/>
    </xf>
    <xf numFmtId="4" fontId="63" fillId="0" borderId="0" xfId="17" applyNumberFormat="1" applyFont="1" applyBorder="1"/>
    <xf numFmtId="0" fontId="63" fillId="0" borderId="0" xfId="17" applyFont="1" applyBorder="1"/>
    <xf numFmtId="0" fontId="67" fillId="0" borderId="0" xfId="0" applyFont="1" applyBorder="1" applyAlignment="1">
      <alignment horizontal="right"/>
    </xf>
    <xf numFmtId="177" fontId="66" fillId="0" borderId="0" xfId="18" applyNumberFormat="1" applyFont="1" applyBorder="1" applyAlignment="1">
      <alignment horizontal="right"/>
    </xf>
    <xf numFmtId="0" fontId="67" fillId="0" borderId="0" xfId="0" applyFont="1" applyBorder="1"/>
    <xf numFmtId="4" fontId="67" fillId="0" borderId="0" xfId="0" applyNumberFormat="1" applyFont="1" applyBorder="1"/>
    <xf numFmtId="4" fontId="81" fillId="0" borderId="0" xfId="0" applyNumberFormat="1" applyFont="1" applyFill="1" applyBorder="1" applyAlignment="1">
      <alignment horizontal="center" vertical="center"/>
    </xf>
    <xf numFmtId="4" fontId="87" fillId="0" borderId="14" xfId="17" applyNumberFormat="1" applyFont="1" applyFill="1" applyBorder="1" applyAlignment="1">
      <alignment horizontal="right" vertical="center"/>
    </xf>
    <xf numFmtId="168" fontId="39" fillId="0" borderId="14" xfId="16" applyNumberFormat="1" applyFont="1" applyBorder="1" applyAlignment="1">
      <alignment horizontal="right"/>
    </xf>
    <xf numFmtId="4" fontId="83" fillId="0" borderId="0" xfId="0" applyNumberFormat="1" applyFont="1" applyFill="1" applyBorder="1" applyAlignment="1"/>
    <xf numFmtId="0" fontId="34" fillId="0" borderId="0" xfId="2" applyFont="1" applyBorder="1" applyAlignment="1">
      <alignment horizontal="center" vertical="top"/>
    </xf>
    <xf numFmtId="0" fontId="111" fillId="0" borderId="0" xfId="0" applyFont="1" applyFill="1" applyAlignment="1">
      <alignment horizontal="right"/>
    </xf>
    <xf numFmtId="4" fontId="83" fillId="0" borderId="0" xfId="2" applyNumberFormat="1" applyFont="1" applyBorder="1"/>
    <xf numFmtId="4" fontId="87" fillId="0" borderId="0" xfId="2" applyNumberFormat="1" applyFont="1"/>
    <xf numFmtId="4" fontId="83" fillId="0" borderId="0" xfId="2" applyNumberFormat="1" applyFont="1"/>
    <xf numFmtId="4" fontId="106" fillId="0" borderId="0" xfId="0" applyNumberFormat="1" applyFont="1" applyFill="1" applyBorder="1"/>
    <xf numFmtId="0" fontId="92" fillId="0" borderId="0" xfId="0" applyFont="1" applyAlignment="1">
      <alignment horizontal="center"/>
    </xf>
    <xf numFmtId="0" fontId="99" fillId="4" borderId="28" xfId="2" applyFont="1" applyFill="1" applyBorder="1" applyAlignment="1">
      <alignment horizontal="justify" vertical="top" wrapText="1"/>
    </xf>
    <xf numFmtId="0" fontId="99" fillId="4" borderId="29" xfId="2" applyFont="1" applyFill="1" applyBorder="1" applyAlignment="1">
      <alignment horizontal="justify" vertical="top" wrapText="1"/>
    </xf>
    <xf numFmtId="0" fontId="99" fillId="0" borderId="32" xfId="2" applyFont="1" applyBorder="1" applyAlignment="1">
      <alignment horizontal="right" vertical="top" wrapText="1"/>
    </xf>
    <xf numFmtId="0" fontId="99" fillId="4" borderId="33" xfId="2" applyFont="1" applyFill="1" applyBorder="1" applyAlignment="1">
      <alignment vertical="top" wrapText="1"/>
    </xf>
    <xf numFmtId="0" fontId="99" fillId="4" borderId="34" xfId="2" applyFont="1" applyFill="1" applyBorder="1" applyAlignment="1">
      <alignment horizontal="center" vertical="top" wrapText="1"/>
    </xf>
    <xf numFmtId="0" fontId="99" fillId="4" borderId="35" xfId="2" applyFont="1" applyFill="1" applyBorder="1" applyAlignment="1">
      <alignment horizontal="center" vertical="top" wrapText="1"/>
    </xf>
    <xf numFmtId="0" fontId="99" fillId="4" borderId="36" xfId="2" applyFont="1" applyFill="1" applyBorder="1" applyAlignment="1">
      <alignment horizontal="center" vertical="top" wrapText="1"/>
    </xf>
    <xf numFmtId="0" fontId="99" fillId="4" borderId="30" xfId="2" applyFont="1" applyFill="1" applyBorder="1" applyAlignment="1">
      <alignment horizontal="center" vertical="top" wrapText="1"/>
    </xf>
    <xf numFmtId="0" fontId="99" fillId="4" borderId="27" xfId="2" applyFont="1" applyFill="1" applyBorder="1" applyAlignment="1">
      <alignment horizontal="center" vertical="top" wrapText="1"/>
    </xf>
    <xf numFmtId="0" fontId="99" fillId="4" borderId="38" xfId="2" applyFont="1" applyFill="1" applyBorder="1" applyAlignment="1">
      <alignment horizontal="center" vertical="top" wrapText="1"/>
    </xf>
    <xf numFmtId="0" fontId="99" fillId="4" borderId="39" xfId="2" applyFont="1" applyFill="1" applyBorder="1" applyAlignment="1">
      <alignment horizontal="center" vertical="top" wrapText="1"/>
    </xf>
    <xf numFmtId="0" fontId="99" fillId="4" borderId="28" xfId="2" applyFont="1" applyFill="1" applyBorder="1" applyAlignment="1">
      <alignment horizontal="center" vertical="top" wrapText="1"/>
    </xf>
    <xf numFmtId="0" fontId="99" fillId="4" borderId="40" xfId="2" applyFont="1" applyFill="1" applyBorder="1" applyAlignment="1">
      <alignment horizontal="center" vertical="top" wrapText="1"/>
    </xf>
    <xf numFmtId="0" fontId="99" fillId="4" borderId="27" xfId="2" applyFont="1" applyFill="1" applyBorder="1" applyAlignment="1">
      <alignment vertical="top" wrapText="1"/>
    </xf>
    <xf numFmtId="0" fontId="99" fillId="4" borderId="40" xfId="2" applyFont="1" applyFill="1" applyBorder="1" applyAlignment="1">
      <alignment vertical="top" wrapText="1"/>
    </xf>
    <xf numFmtId="0" fontId="99" fillId="4" borderId="28" xfId="2" applyFont="1" applyFill="1" applyBorder="1" applyAlignment="1">
      <alignment vertical="top" wrapText="1"/>
    </xf>
    <xf numFmtId="0" fontId="99" fillId="4" borderId="27" xfId="2" applyFont="1" applyFill="1" applyBorder="1" applyAlignment="1">
      <alignment horizontal="justify" vertical="top" wrapText="1"/>
    </xf>
    <xf numFmtId="0" fontId="99" fillId="4" borderId="34" xfId="2" applyFont="1" applyFill="1" applyBorder="1" applyAlignment="1">
      <alignment vertical="top" wrapText="1"/>
    </xf>
    <xf numFmtId="0" fontId="99" fillId="4" borderId="39" xfId="2" applyFont="1" applyFill="1" applyBorder="1" applyAlignment="1">
      <alignment vertical="top" wrapText="1"/>
    </xf>
    <xf numFmtId="0" fontId="99" fillId="4" borderId="38" xfId="2" applyFont="1" applyFill="1" applyBorder="1" applyAlignment="1">
      <alignment vertical="top" wrapText="1"/>
    </xf>
    <xf numFmtId="0" fontId="99" fillId="4" borderId="41" xfId="2" applyFont="1" applyFill="1" applyBorder="1" applyAlignment="1">
      <alignment horizontal="center" vertical="top" wrapText="1"/>
    </xf>
    <xf numFmtId="0" fontId="99" fillId="4" borderId="0" xfId="2" applyFont="1" applyFill="1" applyBorder="1" applyAlignment="1">
      <alignment vertical="top" wrapText="1"/>
    </xf>
    <xf numFmtId="0" fontId="99" fillId="0" borderId="31" xfId="2" applyFont="1" applyBorder="1" applyAlignment="1">
      <alignment horizontal="right" vertical="top" wrapText="1"/>
    </xf>
    <xf numFmtId="0" fontId="99" fillId="0" borderId="43" xfId="2" applyFont="1" applyBorder="1" applyAlignment="1">
      <alignment horizontal="right" vertical="top" wrapText="1"/>
    </xf>
    <xf numFmtId="0" fontId="99" fillId="4" borderId="42" xfId="2" applyFont="1" applyFill="1" applyBorder="1" applyAlignment="1">
      <alignment horizontal="center" vertical="top" wrapText="1"/>
    </xf>
    <xf numFmtId="0" fontId="99" fillId="4" borderId="42" xfId="2" applyFont="1" applyFill="1" applyBorder="1" applyAlignment="1">
      <alignment vertical="top" wrapText="1"/>
    </xf>
    <xf numFmtId="0" fontId="99" fillId="0" borderId="44" xfId="2" applyFont="1" applyBorder="1" applyAlignment="1">
      <alignment horizontal="center" vertical="top" wrapText="1"/>
    </xf>
    <xf numFmtId="0" fontId="15" fillId="0" borderId="45" xfId="2" applyFont="1" applyBorder="1" applyAlignment="1">
      <alignment horizontal="center" wrapText="1"/>
    </xf>
    <xf numFmtId="0" fontId="74" fillId="4" borderId="45" xfId="2" applyFont="1" applyFill="1" applyBorder="1" applyAlignment="1">
      <alignment vertical="top" wrapText="1"/>
    </xf>
    <xf numFmtId="0" fontId="0" fillId="0" borderId="34" xfId="0" applyBorder="1"/>
    <xf numFmtId="0" fontId="106" fillId="0" borderId="0" xfId="0" applyFont="1"/>
    <xf numFmtId="0" fontId="82" fillId="0" borderId="17" xfId="2" applyFont="1" applyBorder="1" applyAlignment="1">
      <alignment horizontal="center" vertical="top"/>
    </xf>
    <xf numFmtId="0" fontId="93" fillId="0" borderId="0" xfId="0" applyFont="1" applyAlignment="1">
      <alignment horizontal="right"/>
    </xf>
    <xf numFmtId="0" fontId="93" fillId="0" borderId="0" xfId="0" applyFont="1"/>
    <xf numFmtId="0" fontId="93" fillId="0" borderId="0" xfId="0" applyFont="1" applyAlignment="1">
      <alignment horizontal="right" vertical="top"/>
    </xf>
    <xf numFmtId="0" fontId="94" fillId="0" borderId="0" xfId="0" applyFont="1" applyAlignment="1">
      <alignment wrapText="1"/>
    </xf>
    <xf numFmtId="2" fontId="94" fillId="0" borderId="0" xfId="0" applyNumberFormat="1" applyFont="1" applyAlignment="1">
      <alignment horizontal="right"/>
    </xf>
    <xf numFmtId="0" fontId="94" fillId="0" borderId="0" xfId="0" applyFont="1" applyAlignment="1">
      <alignment vertical="top"/>
    </xf>
    <xf numFmtId="0" fontId="94" fillId="0" borderId="0" xfId="0" applyFont="1" applyAlignment="1">
      <alignment vertical="top" wrapText="1"/>
    </xf>
    <xf numFmtId="166" fontId="94" fillId="0" borderId="0" xfId="0" applyNumberFormat="1" applyFont="1" applyAlignment="1">
      <alignment horizontal="right"/>
    </xf>
    <xf numFmtId="0" fontId="94" fillId="0" borderId="0" xfId="0" applyFont="1" applyAlignment="1">
      <alignment horizontal="right" wrapText="1"/>
    </xf>
    <xf numFmtId="2" fontId="94" fillId="0" borderId="0" xfId="0" applyNumberFormat="1" applyFont="1" applyAlignment="1">
      <alignment horizontal="right" wrapText="1"/>
    </xf>
    <xf numFmtId="0" fontId="94" fillId="0" borderId="14" xfId="0" applyFont="1" applyBorder="1"/>
    <xf numFmtId="2" fontId="94" fillId="0" borderId="0" xfId="0" applyNumberFormat="1" applyFont="1"/>
    <xf numFmtId="2" fontId="94" fillId="0" borderId="0" xfId="0" applyNumberFormat="1" applyFont="1" applyAlignment="1">
      <alignment wrapText="1"/>
    </xf>
    <xf numFmtId="2" fontId="94" fillId="0" borderId="14" xfId="0" applyNumberFormat="1" applyFont="1" applyBorder="1"/>
    <xf numFmtId="0" fontId="93" fillId="0" borderId="0" xfId="0" applyFont="1" applyFill="1"/>
    <xf numFmtId="0" fontId="82" fillId="0" borderId="0" xfId="0" applyFont="1" applyAlignment="1">
      <alignment horizontal="left" vertical="center"/>
    </xf>
    <xf numFmtId="0" fontId="102" fillId="0" borderId="0" xfId="0" applyFont="1" applyBorder="1"/>
    <xf numFmtId="0" fontId="82" fillId="0" borderId="0" xfId="0" applyFont="1" applyFill="1" applyAlignment="1">
      <alignment horizontal="center" vertical="top"/>
    </xf>
    <xf numFmtId="0" fontId="34" fillId="0" borderId="0" xfId="14" applyNumberFormat="1" applyFont="1" applyFill="1" applyAlignment="1">
      <alignment horizontal="justify" vertical="top" wrapText="1"/>
    </xf>
    <xf numFmtId="0" fontId="82" fillId="0" borderId="0" xfId="15" applyFont="1" applyFill="1" applyAlignment="1">
      <alignment horizontal="center"/>
    </xf>
    <xf numFmtId="0" fontId="34" fillId="0" borderId="0" xfId="15" applyFont="1" applyFill="1" applyAlignment="1">
      <alignment horizontal="justify"/>
    </xf>
    <xf numFmtId="49" fontId="82" fillId="0" borderId="0" xfId="0" applyNumberFormat="1" applyFont="1" applyFill="1" applyAlignment="1" applyProtection="1">
      <alignment horizontal="center" vertical="top"/>
      <protection locked="0"/>
    </xf>
    <xf numFmtId="49" fontId="34" fillId="0" borderId="0" xfId="9" applyNumberFormat="1" applyFont="1" applyFill="1" applyAlignment="1">
      <alignment horizontal="right" vertical="top"/>
    </xf>
    <xf numFmtId="0" fontId="93" fillId="0" borderId="21" xfId="0" applyFont="1" applyBorder="1" applyAlignment="1">
      <alignment horizontal="right" vertical="top"/>
    </xf>
    <xf numFmtId="0" fontId="94" fillId="0" borderId="21" xfId="0" applyFont="1" applyBorder="1" applyAlignment="1">
      <alignment horizontal="right"/>
    </xf>
    <xf numFmtId="0" fontId="106" fillId="0" borderId="21" xfId="0" applyFont="1" applyBorder="1"/>
    <xf numFmtId="0" fontId="93" fillId="0" borderId="21" xfId="0" applyFont="1" applyBorder="1" applyAlignment="1">
      <alignment horizontal="right"/>
    </xf>
    <xf numFmtId="2" fontId="94" fillId="0" borderId="21" xfId="0" applyNumberFormat="1" applyFont="1" applyBorder="1" applyAlignment="1">
      <alignment horizontal="right"/>
    </xf>
    <xf numFmtId="0" fontId="94" fillId="0" borderId="21" xfId="0" applyFont="1" applyBorder="1"/>
    <xf numFmtId="168" fontId="93" fillId="0" borderId="0" xfId="12" applyNumberFormat="1" applyFont="1" applyAlignment="1">
      <alignment horizontal="right"/>
    </xf>
    <xf numFmtId="177" fontId="28" fillId="0" borderId="0" xfId="13" applyNumberFormat="1" applyFont="1" applyAlignment="1">
      <alignment horizontal="right"/>
    </xf>
    <xf numFmtId="0" fontId="0" fillId="0" borderId="0" xfId="0" applyFont="1"/>
    <xf numFmtId="3" fontId="93" fillId="0" borderId="0" xfId="12" applyNumberFormat="1" applyFont="1" applyAlignment="1"/>
    <xf numFmtId="4" fontId="28" fillId="0" borderId="0" xfId="13" applyNumberFormat="1" applyFont="1" applyAlignment="1">
      <alignment horizontal="right"/>
    </xf>
    <xf numFmtId="168" fontId="94" fillId="0" borderId="0" xfId="12" applyNumberFormat="1" applyFont="1" applyAlignment="1">
      <alignment horizontal="right"/>
    </xf>
    <xf numFmtId="0" fontId="93" fillId="0" borderId="0" xfId="12" applyNumberFormat="1" applyFont="1" applyFill="1" applyBorder="1" applyAlignment="1" applyProtection="1">
      <alignment horizontal="right"/>
    </xf>
    <xf numFmtId="0" fontId="94" fillId="0" borderId="0" xfId="12" applyNumberFormat="1" applyFont="1" applyFill="1" applyBorder="1" applyAlignment="1" applyProtection="1">
      <alignment horizontal="right"/>
    </xf>
    <xf numFmtId="0" fontId="94" fillId="0" borderId="0" xfId="0" applyNumberFormat="1" applyFont="1" applyAlignment="1">
      <alignment horizontal="right"/>
    </xf>
    <xf numFmtId="3" fontId="93" fillId="0" borderId="0" xfId="12" applyNumberFormat="1" applyFont="1" applyFill="1" applyBorder="1" applyAlignment="1" applyProtection="1"/>
    <xf numFmtId="0" fontId="94" fillId="0" borderId="0" xfId="0" applyFont="1" applyBorder="1"/>
    <xf numFmtId="0" fontId="71" fillId="0" borderId="0" xfId="0" applyFont="1" applyAlignment="1">
      <alignment horizontal="right"/>
    </xf>
    <xf numFmtId="0" fontId="93" fillId="0" borderId="0" xfId="0" applyFont="1" applyFill="1" applyAlignment="1">
      <alignment horizontal="centerContinuous"/>
    </xf>
    <xf numFmtId="4" fontId="28" fillId="0" borderId="0" xfId="0" applyNumberFormat="1" applyFont="1" applyAlignment="1">
      <alignment horizontal="right"/>
    </xf>
    <xf numFmtId="3" fontId="93" fillId="0" borderId="0" xfId="12" applyNumberFormat="1" applyFont="1" applyAlignment="1">
      <alignment horizontal="right"/>
    </xf>
    <xf numFmtId="168" fontId="93" fillId="0" borderId="0" xfId="12" applyNumberFormat="1" applyFont="1" applyAlignment="1">
      <alignment horizontal="center"/>
    </xf>
    <xf numFmtId="168" fontId="93" fillId="0" borderId="0" xfId="12" applyNumberFormat="1" applyFont="1" applyAlignment="1"/>
    <xf numFmtId="2" fontId="28" fillId="0" borderId="0" xfId="0" applyNumberFormat="1" applyFont="1" applyAlignment="1">
      <alignment horizontal="right"/>
    </xf>
    <xf numFmtId="177" fontId="93" fillId="0" borderId="0" xfId="13" applyNumberFormat="1" applyFont="1" applyAlignment="1">
      <alignment horizontal="right"/>
    </xf>
    <xf numFmtId="4" fontId="93" fillId="0" borderId="14" xfId="0" applyNumberFormat="1" applyFont="1" applyFill="1" applyBorder="1" applyAlignment="1">
      <alignment horizontal="left" vertical="center"/>
    </xf>
    <xf numFmtId="4" fontId="28" fillId="0" borderId="14" xfId="0" applyNumberFormat="1" applyFont="1" applyFill="1" applyBorder="1" applyAlignment="1">
      <alignment horizontal="left" vertical="center"/>
    </xf>
    <xf numFmtId="4" fontId="28" fillId="0" borderId="14" xfId="0" applyNumberFormat="1" applyFont="1" applyFill="1" applyBorder="1" applyAlignment="1">
      <alignment horizontal="right" vertical="center"/>
    </xf>
    <xf numFmtId="2" fontId="71" fillId="0" borderId="0" xfId="0" applyNumberFormat="1" applyFont="1" applyAlignment="1">
      <alignment horizontal="right"/>
    </xf>
    <xf numFmtId="4" fontId="94" fillId="0" borderId="0" xfId="0" applyNumberFormat="1" applyFont="1" applyFill="1"/>
    <xf numFmtId="4" fontId="71" fillId="0" borderId="0" xfId="0" applyNumberFormat="1" applyFont="1"/>
    <xf numFmtId="4" fontId="93" fillId="0" borderId="0" xfId="0" applyNumberFormat="1" applyFont="1" applyFill="1" applyBorder="1" applyAlignment="1">
      <alignment horizontal="left" vertical="center"/>
    </xf>
    <xf numFmtId="4" fontId="28" fillId="0" borderId="0" xfId="0" applyNumberFormat="1" applyFont="1" applyFill="1" applyBorder="1" applyAlignment="1">
      <alignment horizontal="left" vertical="center"/>
    </xf>
    <xf numFmtId="4" fontId="28" fillId="0" borderId="0" xfId="0" applyNumberFormat="1" applyFont="1" applyFill="1" applyBorder="1" applyAlignment="1">
      <alignment horizontal="center" vertical="center"/>
    </xf>
    <xf numFmtId="177" fontId="93" fillId="0" borderId="0" xfId="13" applyNumberFormat="1" applyFont="1" applyBorder="1" applyAlignment="1">
      <alignment horizontal="left"/>
    </xf>
    <xf numFmtId="177" fontId="28" fillId="0" borderId="0" xfId="13" applyNumberFormat="1" applyFont="1" applyBorder="1" applyAlignment="1">
      <alignment horizontal="left"/>
    </xf>
    <xf numFmtId="177" fontId="28" fillId="0" borderId="0" xfId="13" applyNumberFormat="1" applyFont="1" applyBorder="1" applyAlignment="1">
      <alignment horizontal="right"/>
    </xf>
    <xf numFmtId="0" fontId="98" fillId="0" borderId="0" xfId="2" applyFont="1" applyAlignment="1">
      <alignment horizontal="center" vertical="top"/>
    </xf>
    <xf numFmtId="0" fontId="117" fillId="0" borderId="0" xfId="2" applyFont="1" applyAlignment="1">
      <alignment horizontal="center" vertical="top"/>
    </xf>
    <xf numFmtId="0" fontId="93" fillId="0" borderId="0" xfId="2" applyFont="1" applyAlignment="1">
      <alignment horizontal="center" vertical="top"/>
    </xf>
    <xf numFmtId="0" fontId="93" fillId="0" borderId="0" xfId="2" applyFont="1" applyAlignment="1">
      <alignment horizontal="right" vertical="top"/>
    </xf>
    <xf numFmtId="0" fontId="117" fillId="0" borderId="0" xfId="2" applyFont="1"/>
    <xf numFmtId="0" fontId="118" fillId="0" borderId="0" xfId="2" applyFont="1"/>
    <xf numFmtId="0" fontId="93" fillId="0" borderId="0" xfId="2" applyFont="1" applyBorder="1" applyAlignment="1">
      <alignment horizontal="center" vertical="top"/>
    </xf>
    <xf numFmtId="2" fontId="93" fillId="0" borderId="0" xfId="2" applyNumberFormat="1" applyFont="1" applyBorder="1" applyAlignment="1">
      <alignment horizontal="right" vertical="top"/>
    </xf>
    <xf numFmtId="0" fontId="95" fillId="0" borderId="0" xfId="2" applyFont="1" applyBorder="1" applyAlignment="1">
      <alignment horizontal="center" vertical="top"/>
    </xf>
    <xf numFmtId="4" fontId="94" fillId="0" borderId="0" xfId="0" applyNumberFormat="1" applyFont="1"/>
    <xf numFmtId="4" fontId="94" fillId="0" borderId="0" xfId="0" applyNumberFormat="1" applyFont="1" applyAlignment="1">
      <alignment wrapText="1"/>
    </xf>
    <xf numFmtId="4" fontId="0" fillId="0" borderId="0" xfId="0" applyNumberFormat="1" applyAlignment="1">
      <alignment wrapText="1"/>
    </xf>
    <xf numFmtId="4" fontId="93" fillId="0" borderId="21" xfId="0" applyNumberFormat="1" applyFont="1" applyBorder="1"/>
    <xf numFmtId="4" fontId="93" fillId="0" borderId="14" xfId="0" applyNumberFormat="1" applyFont="1" applyBorder="1"/>
    <xf numFmtId="4" fontId="94" fillId="0" borderId="21" xfId="0" applyNumberFormat="1" applyFont="1" applyBorder="1"/>
    <xf numFmtId="4" fontId="72" fillId="0" borderId="0" xfId="0" applyNumberFormat="1" applyFont="1" applyFill="1" applyBorder="1" applyAlignment="1">
      <alignment horizontal="center" vertical="center"/>
    </xf>
    <xf numFmtId="4" fontId="94" fillId="0" borderId="0" xfId="0" applyNumberFormat="1" applyFont="1" applyBorder="1" applyAlignment="1">
      <alignment horizontal="left"/>
    </xf>
    <xf numFmtId="4" fontId="93" fillId="0" borderId="0" xfId="12" applyNumberFormat="1" applyFont="1" applyFill="1" applyAlignment="1">
      <alignment horizontal="right" vertical="center"/>
    </xf>
    <xf numFmtId="4" fontId="0" fillId="0" borderId="0" xfId="0" applyNumberFormat="1" applyFont="1"/>
    <xf numFmtId="4" fontId="93" fillId="0" borderId="0" xfId="12" applyNumberFormat="1" applyFont="1" applyAlignment="1">
      <alignment horizontal="center"/>
    </xf>
    <xf numFmtId="4" fontId="106" fillId="0" borderId="21" xfId="0" applyNumberFormat="1" applyFont="1" applyBorder="1"/>
    <xf numFmtId="4" fontId="28" fillId="0" borderId="21" xfId="0" applyNumberFormat="1" applyFont="1" applyBorder="1"/>
    <xf numFmtId="0" fontId="106" fillId="0" borderId="14" xfId="0" applyFont="1" applyBorder="1"/>
    <xf numFmtId="0" fontId="94" fillId="0" borderId="0" xfId="0" applyFont="1" applyBorder="1" applyAlignment="1">
      <alignment horizontal="right"/>
    </xf>
    <xf numFmtId="0" fontId="94" fillId="0" borderId="14" xfId="0" applyFont="1" applyBorder="1" applyAlignment="1">
      <alignment horizontal="right"/>
    </xf>
    <xf numFmtId="4" fontId="94" fillId="0" borderId="14" xfId="0" applyNumberFormat="1" applyFont="1" applyBorder="1" applyAlignment="1">
      <alignment horizontal="left"/>
    </xf>
    <xf numFmtId="4" fontId="28" fillId="0" borderId="14" xfId="0" applyNumberFormat="1" applyFont="1" applyBorder="1" applyAlignment="1">
      <alignment horizontal="right"/>
    </xf>
    <xf numFmtId="0" fontId="106" fillId="0" borderId="14" xfId="0" applyFont="1" applyFill="1" applyBorder="1"/>
    <xf numFmtId="168" fontId="94" fillId="0" borderId="14" xfId="12" applyNumberFormat="1" applyFont="1" applyBorder="1" applyAlignment="1">
      <alignment horizontal="right"/>
    </xf>
    <xf numFmtId="4" fontId="28" fillId="0" borderId="0" xfId="0" applyNumberFormat="1" applyFont="1" applyFill="1" applyBorder="1" applyAlignment="1">
      <alignment horizontal="right" vertical="center"/>
    </xf>
    <xf numFmtId="0" fontId="105" fillId="0" borderId="14" xfId="0" applyFont="1" applyBorder="1"/>
    <xf numFmtId="4" fontId="93" fillId="0" borderId="0" xfId="12" applyNumberFormat="1" applyFont="1" applyAlignment="1"/>
    <xf numFmtId="4" fontId="106" fillId="0" borderId="14" xfId="0" applyNumberFormat="1" applyFont="1" applyFill="1" applyBorder="1" applyAlignment="1">
      <alignment horizontal="left" vertical="center"/>
    </xf>
    <xf numFmtId="0" fontId="116" fillId="0" borderId="14" xfId="0" applyFont="1" applyBorder="1"/>
    <xf numFmtId="168" fontId="115" fillId="0" borderId="14" xfId="12" applyNumberFormat="1" applyFont="1" applyBorder="1" applyAlignment="1">
      <alignment horizontal="right"/>
    </xf>
    <xf numFmtId="0" fontId="94" fillId="0" borderId="0" xfId="0" applyFont="1" applyAlignment="1">
      <alignment horizontal="justify" wrapText="1"/>
    </xf>
    <xf numFmtId="0" fontId="93" fillId="0" borderId="0" xfId="0" applyFont="1" applyAlignment="1">
      <alignment horizontal="right" vertical="center"/>
    </xf>
    <xf numFmtId="0" fontId="93" fillId="0" borderId="0" xfId="0" applyFont="1" applyBorder="1" applyAlignment="1">
      <alignment horizontal="right" vertical="center"/>
    </xf>
    <xf numFmtId="0" fontId="120" fillId="0" borderId="0" xfId="0" applyFont="1"/>
    <xf numFmtId="0" fontId="120" fillId="0" borderId="14" xfId="0" applyFont="1" applyBorder="1"/>
    <xf numFmtId="0" fontId="121" fillId="0" borderId="0" xfId="0" applyFont="1"/>
    <xf numFmtId="0" fontId="94" fillId="0" borderId="0" xfId="14" applyNumberFormat="1" applyFont="1" applyFill="1" applyAlignment="1">
      <alignment horizontal="justify" vertical="top" wrapText="1"/>
    </xf>
    <xf numFmtId="0" fontId="94" fillId="0" borderId="0" xfId="15" applyFont="1" applyFill="1" applyAlignment="1">
      <alignment horizontal="justify"/>
    </xf>
    <xf numFmtId="0" fontId="94" fillId="0" borderId="0" xfId="0" applyFont="1" applyAlignment="1">
      <alignment horizontal="justify" vertical="top" wrapText="1"/>
    </xf>
    <xf numFmtId="49" fontId="94" fillId="0" borderId="0" xfId="9" applyNumberFormat="1" applyFont="1" applyFill="1" applyAlignment="1">
      <alignment horizontal="right" vertical="top"/>
    </xf>
    <xf numFmtId="0" fontId="122" fillId="0" borderId="3" xfId="0" applyFont="1" applyBorder="1" applyAlignment="1">
      <alignment horizontal="center" vertical="center" wrapText="1"/>
    </xf>
    <xf numFmtId="168" fontId="123" fillId="0" borderId="0" xfId="13" applyNumberFormat="1" applyFont="1" applyFill="1" applyBorder="1" applyAlignment="1">
      <alignment horizontal="right" vertical="center"/>
    </xf>
    <xf numFmtId="0" fontId="93" fillId="0" borderId="0" xfId="0" applyFont="1" applyBorder="1" applyAlignment="1">
      <alignment horizontal="right"/>
    </xf>
    <xf numFmtId="0" fontId="106" fillId="0" borderId="0" xfId="0" applyFont="1" applyBorder="1"/>
    <xf numFmtId="4" fontId="94" fillId="0" borderId="0" xfId="0" applyNumberFormat="1" applyFont="1" applyBorder="1"/>
    <xf numFmtId="4" fontId="0" fillId="0" borderId="0" xfId="0" applyNumberFormat="1" applyBorder="1"/>
    <xf numFmtId="0" fontId="94" fillId="0" borderId="0" xfId="0" applyFont="1" applyAlignment="1">
      <alignment horizontal="left" vertical="top" wrapText="1"/>
    </xf>
    <xf numFmtId="0" fontId="94" fillId="0" borderId="0" xfId="0" applyFont="1" applyAlignment="1">
      <alignment horizontal="left" wrapText="1"/>
    </xf>
    <xf numFmtId="0" fontId="115" fillId="0" borderId="0" xfId="0" applyFont="1"/>
    <xf numFmtId="0" fontId="93" fillId="0" borderId="14" xfId="0" applyFont="1" applyBorder="1" applyAlignment="1">
      <alignment horizontal="right"/>
    </xf>
    <xf numFmtId="4" fontId="94" fillId="0" borderId="14" xfId="0" applyNumberFormat="1" applyFont="1" applyBorder="1"/>
    <xf numFmtId="4" fontId="28" fillId="0" borderId="14" xfId="0" applyNumberFormat="1" applyFont="1" applyBorder="1"/>
    <xf numFmtId="0" fontId="124" fillId="0" borderId="0" xfId="0" applyFont="1" applyAlignment="1">
      <alignment wrapText="1"/>
    </xf>
    <xf numFmtId="0" fontId="93" fillId="0" borderId="17" xfId="0" applyFont="1" applyBorder="1"/>
    <xf numFmtId="0" fontId="93" fillId="4" borderId="17" xfId="0" applyFont="1" applyFill="1" applyBorder="1"/>
    <xf numFmtId="0" fontId="93" fillId="0" borderId="46" xfId="0" applyFont="1" applyBorder="1"/>
    <xf numFmtId="0" fontId="93" fillId="0" borderId="0" xfId="2" applyFont="1" applyBorder="1" applyAlignment="1">
      <alignment horizontal="right" vertical="top"/>
    </xf>
    <xf numFmtId="0" fontId="118" fillId="0" borderId="0" xfId="2" applyFont="1" applyBorder="1" applyAlignment="1">
      <alignment horizontal="center" vertical="top"/>
    </xf>
    <xf numFmtId="0" fontId="0" fillId="0" borderId="0" xfId="0" applyBorder="1"/>
    <xf numFmtId="164" fontId="96" fillId="0" borderId="0" xfId="3" applyFont="1" applyBorder="1" applyAlignment="1">
      <alignment horizontal="center" vertical="top"/>
    </xf>
    <xf numFmtId="178" fontId="74" fillId="0" borderId="14" xfId="0" applyNumberFormat="1" applyFont="1" applyBorder="1" applyAlignment="1">
      <alignment horizontal="right" vertical="top" wrapText="1"/>
    </xf>
    <xf numFmtId="0" fontId="11" fillId="5" borderId="4" xfId="2" applyFont="1" applyFill="1" applyBorder="1" applyAlignment="1" applyProtection="1">
      <alignment vertical="top" wrapText="1"/>
    </xf>
    <xf numFmtId="4" fontId="6" fillId="0" borderId="34" xfId="6" applyNumberFormat="1" applyFont="1" applyFill="1" applyBorder="1" applyAlignment="1" applyProtection="1">
      <alignment horizontal="right" wrapText="1"/>
      <protection locked="0"/>
    </xf>
    <xf numFmtId="0" fontId="15" fillId="0" borderId="34" xfId="2" applyBorder="1" applyAlignment="1" applyProtection="1">
      <alignment wrapText="1"/>
    </xf>
    <xf numFmtId="0" fontId="15" fillId="0" borderId="34" xfId="2" applyBorder="1" applyAlignment="1" applyProtection="1">
      <alignment vertical="top" wrapText="1"/>
    </xf>
    <xf numFmtId="4" fontId="6" fillId="0" borderId="34" xfId="6" applyNumberFormat="1" applyFont="1" applyBorder="1" applyAlignment="1" applyProtection="1">
      <alignment wrapText="1"/>
    </xf>
    <xf numFmtId="4" fontId="12" fillId="0" borderId="34" xfId="6" applyNumberFormat="1" applyFont="1" applyBorder="1" applyAlignment="1" applyProtection="1">
      <alignment vertical="center" wrapText="1"/>
    </xf>
    <xf numFmtId="0" fontId="6" fillId="0" borderId="34" xfId="2" applyFont="1" applyBorder="1" applyAlignment="1" applyProtection="1">
      <alignment vertical="top" wrapText="1"/>
    </xf>
    <xf numFmtId="0" fontId="15" fillId="0" borderId="39" xfId="2" applyBorder="1" applyAlignment="1" applyProtection="1">
      <alignment wrapText="1"/>
    </xf>
    <xf numFmtId="0" fontId="6" fillId="0" borderId="39" xfId="2" applyNumberFormat="1" applyFont="1" applyBorder="1" applyAlignment="1" applyProtection="1">
      <alignment wrapText="1"/>
    </xf>
    <xf numFmtId="4" fontId="6" fillId="0" borderId="28" xfId="6" applyNumberFormat="1" applyFont="1" applyBorder="1" applyAlignment="1" applyProtection="1">
      <alignment wrapText="1"/>
    </xf>
    <xf numFmtId="4" fontId="83" fillId="6" borderId="47" xfId="6" applyNumberFormat="1" applyFont="1" applyFill="1" applyBorder="1" applyProtection="1"/>
    <xf numFmtId="0" fontId="7" fillId="6" borderId="49" xfId="2" applyFont="1" applyFill="1" applyBorder="1" applyAlignment="1" applyProtection="1">
      <alignment wrapText="1"/>
    </xf>
    <xf numFmtId="0" fontId="24" fillId="6" borderId="49" xfId="2" applyFont="1" applyFill="1" applyBorder="1" applyAlignment="1" applyProtection="1">
      <alignment vertical="top" wrapText="1"/>
    </xf>
    <xf numFmtId="0" fontId="7" fillId="6" borderId="47" xfId="2" applyNumberFormat="1" applyFont="1" applyFill="1" applyBorder="1" applyAlignment="1" applyProtection="1">
      <alignment wrapText="1"/>
    </xf>
    <xf numFmtId="4" fontId="6" fillId="6" borderId="50" xfId="6" applyNumberFormat="1" applyFont="1" applyFill="1" applyBorder="1" applyProtection="1">
      <protection locked="0"/>
    </xf>
    <xf numFmtId="0" fontId="15" fillId="0" borderId="48" xfId="2" applyFont="1" applyBorder="1" applyAlignment="1">
      <alignment wrapText="1"/>
    </xf>
    <xf numFmtId="0" fontId="15" fillId="0" borderId="32" xfId="2" applyFont="1" applyBorder="1" applyAlignment="1">
      <alignment wrapText="1"/>
    </xf>
    <xf numFmtId="0" fontId="15" fillId="0" borderId="21" xfId="2" applyBorder="1" applyAlignment="1" applyProtection="1">
      <alignment vertical="top" wrapText="1"/>
    </xf>
    <xf numFmtId="4" fontId="6" fillId="5" borderId="4" xfId="6" applyNumberFormat="1" applyFont="1" applyFill="1" applyBorder="1" applyProtection="1"/>
    <xf numFmtId="0" fontId="83" fillId="5" borderId="4" xfId="2" applyFont="1" applyFill="1" applyBorder="1" applyAlignment="1" applyProtection="1">
      <alignment vertical="top" wrapText="1"/>
    </xf>
    <xf numFmtId="4" fontId="101" fillId="5" borderId="4" xfId="6" applyNumberFormat="1" applyFont="1" applyFill="1" applyBorder="1" applyProtection="1">
      <protection locked="0"/>
    </xf>
    <xf numFmtId="4" fontId="83" fillId="6" borderId="51" xfId="6" applyNumberFormat="1" applyFont="1" applyFill="1" applyBorder="1" applyProtection="1"/>
    <xf numFmtId="0" fontId="83" fillId="5" borderId="0" xfId="2" applyFont="1" applyFill="1" applyBorder="1" applyAlignment="1" applyProtection="1">
      <alignment vertical="top" wrapText="1"/>
    </xf>
    <xf numFmtId="0" fontId="83" fillId="5" borderId="0" xfId="2" applyNumberFormat="1" applyFont="1" applyFill="1" applyBorder="1" applyAlignment="1" applyProtection="1">
      <alignment wrapText="1"/>
    </xf>
    <xf numFmtId="0" fontId="83" fillId="6" borderId="51" xfId="2" applyFont="1" applyFill="1" applyBorder="1" applyAlignment="1" applyProtection="1">
      <alignment wrapText="1"/>
    </xf>
    <xf numFmtId="0" fontId="24" fillId="5" borderId="0" xfId="2" applyFont="1" applyFill="1" applyBorder="1" applyAlignment="1" applyProtection="1">
      <alignment vertical="top" wrapText="1"/>
    </xf>
    <xf numFmtId="0" fontId="24" fillId="5" borderId="4" xfId="2" applyFont="1" applyFill="1" applyBorder="1" applyAlignment="1" applyProtection="1">
      <alignment vertical="top" wrapText="1"/>
    </xf>
    <xf numFmtId="0" fontId="15" fillId="5" borderId="0" xfId="2" applyFont="1" applyFill="1" applyBorder="1" applyAlignment="1" applyProtection="1">
      <alignment vertical="top" wrapText="1"/>
    </xf>
    <xf numFmtId="0" fontId="11" fillId="6" borderId="16" xfId="2" applyFont="1" applyFill="1" applyBorder="1" applyAlignment="1" applyProtection="1">
      <alignment horizontal="left" wrapText="1"/>
    </xf>
    <xf numFmtId="0" fontId="43" fillId="0" borderId="0" xfId="7" applyNumberFormat="1" applyFont="1" applyFill="1" applyBorder="1" applyAlignment="1" applyProtection="1">
      <alignment horizontal="left"/>
    </xf>
    <xf numFmtId="0" fontId="15" fillId="4" borderId="0" xfId="2" applyFont="1" applyFill="1" applyAlignment="1">
      <alignment vertical="top" wrapText="1"/>
    </xf>
    <xf numFmtId="0" fontId="15" fillId="4" borderId="0" xfId="2" applyFill="1"/>
    <xf numFmtId="0" fontId="15" fillId="4" borderId="0" xfId="2" applyFont="1" applyFill="1" applyAlignment="1">
      <alignment horizontal="right" wrapText="1"/>
    </xf>
    <xf numFmtId="0" fontId="15" fillId="5" borderId="6" xfId="2" applyFont="1" applyFill="1" applyBorder="1" applyAlignment="1" applyProtection="1">
      <alignment vertical="top" wrapText="1"/>
    </xf>
    <xf numFmtId="0" fontId="15" fillId="4" borderId="0" xfId="2" applyFont="1" applyFill="1" applyAlignment="1">
      <alignment wrapText="1"/>
    </xf>
    <xf numFmtId="0" fontId="15" fillId="4" borderId="0" xfId="2" applyFont="1" applyFill="1" applyBorder="1" applyAlignment="1">
      <alignment wrapText="1"/>
    </xf>
    <xf numFmtId="0" fontId="11" fillId="5" borderId="4" xfId="2" applyFont="1" applyFill="1" applyBorder="1" applyAlignment="1">
      <alignment vertical="top" wrapText="1"/>
    </xf>
    <xf numFmtId="0" fontId="15" fillId="8" borderId="0" xfId="2" applyFont="1" applyFill="1" applyBorder="1" applyAlignment="1">
      <alignment wrapText="1"/>
    </xf>
    <xf numFmtId="0" fontId="0" fillId="4" borderId="0" xfId="8" applyFont="1" applyFill="1" applyAlignment="1">
      <alignment horizontal="justify" vertical="top" wrapText="1"/>
    </xf>
    <xf numFmtId="0" fontId="15" fillId="9" borderId="0" xfId="2" applyFont="1" applyFill="1" applyBorder="1" applyAlignment="1">
      <alignment wrapText="1"/>
    </xf>
    <xf numFmtId="0" fontId="15" fillId="9" borderId="0" xfId="2" applyFont="1" applyFill="1" applyAlignment="1">
      <alignment wrapText="1"/>
    </xf>
    <xf numFmtId="0" fontId="11" fillId="5" borderId="4" xfId="2" applyFont="1" applyFill="1" applyBorder="1" applyAlignment="1">
      <alignment horizontal="left" vertical="top" wrapText="1"/>
    </xf>
    <xf numFmtId="0" fontId="24" fillId="5" borderId="4" xfId="2" applyFont="1" applyFill="1" applyBorder="1" applyAlignment="1">
      <alignment vertical="top" wrapText="1"/>
    </xf>
    <xf numFmtId="4" fontId="0" fillId="4" borderId="0" xfId="6" applyNumberFormat="1" applyFont="1" applyFill="1" applyAlignment="1">
      <alignment horizontal="right" wrapText="1"/>
    </xf>
    <xf numFmtId="4" fontId="0" fillId="4" borderId="0" xfId="6" applyNumberFormat="1" applyFont="1" applyFill="1" applyBorder="1" applyAlignment="1" applyProtection="1">
      <alignment wrapText="1"/>
      <protection locked="0"/>
    </xf>
    <xf numFmtId="0" fontId="42" fillId="9" borderId="0" xfId="2" applyFont="1" applyFill="1" applyAlignment="1">
      <alignment vertical="center"/>
    </xf>
    <xf numFmtId="0" fontId="15" fillId="10" borderId="0" xfId="2" applyFont="1" applyFill="1" applyAlignment="1">
      <alignment wrapText="1"/>
    </xf>
    <xf numFmtId="0" fontId="42" fillId="10" borderId="0" xfId="2" applyFont="1" applyFill="1" applyAlignment="1">
      <alignment vertical="center"/>
    </xf>
    <xf numFmtId="0" fontId="15" fillId="10" borderId="0" xfId="2" applyFont="1" applyFill="1" applyBorder="1" applyAlignment="1">
      <alignment wrapText="1"/>
    </xf>
    <xf numFmtId="0" fontId="42" fillId="10" borderId="0" xfId="2" applyFont="1" applyFill="1" applyBorder="1" applyAlignment="1">
      <alignment vertical="center"/>
    </xf>
    <xf numFmtId="0" fontId="42" fillId="4" borderId="0" xfId="2" applyFont="1" applyFill="1" applyBorder="1" applyAlignment="1">
      <alignment vertical="center"/>
    </xf>
    <xf numFmtId="0" fontId="87" fillId="0" borderId="0" xfId="2" applyFont="1" applyAlignment="1">
      <alignment horizontal="center" wrapText="1"/>
    </xf>
    <xf numFmtId="0" fontId="11" fillId="11" borderId="4" xfId="2" applyFont="1" applyFill="1" applyBorder="1" applyAlignment="1">
      <alignment vertical="top" wrapText="1"/>
    </xf>
    <xf numFmtId="4" fontId="0" fillId="11" borderId="4" xfId="6" applyNumberFormat="1" applyFont="1" applyFill="1" applyBorder="1" applyAlignment="1">
      <alignment horizontal="right" wrapText="1"/>
    </xf>
    <xf numFmtId="4" fontId="0" fillId="11" borderId="4" xfId="6" applyNumberFormat="1" applyFont="1" applyFill="1" applyBorder="1" applyAlignment="1" applyProtection="1">
      <alignment wrapText="1"/>
      <protection locked="0"/>
    </xf>
    <xf numFmtId="0" fontId="24" fillId="11" borderId="4" xfId="2" applyFont="1" applyFill="1" applyBorder="1" applyAlignment="1">
      <alignment vertical="top" wrapText="1"/>
    </xf>
    <xf numFmtId="0" fontId="24" fillId="11" borderId="4" xfId="2" applyFont="1" applyFill="1" applyBorder="1" applyAlignment="1">
      <alignment wrapText="1"/>
    </xf>
    <xf numFmtId="0" fontId="24" fillId="6" borderId="51" xfId="2" applyFont="1" applyFill="1" applyBorder="1" applyAlignment="1">
      <alignment wrapText="1"/>
    </xf>
    <xf numFmtId="0" fontId="24" fillId="6" borderId="51" xfId="2" applyFont="1" applyFill="1" applyBorder="1" applyAlignment="1">
      <alignment vertical="top" wrapText="1"/>
    </xf>
    <xf numFmtId="0" fontId="126" fillId="6" borderId="51" xfId="2" applyNumberFormat="1" applyFont="1" applyFill="1" applyBorder="1" applyAlignment="1">
      <alignment horizontal="right" wrapText="1"/>
    </xf>
    <xf numFmtId="4" fontId="1" fillId="6" borderId="51" xfId="6" applyNumberFormat="1" applyFont="1" applyFill="1" applyBorder="1"/>
    <xf numFmtId="4" fontId="119" fillId="6" borderId="51" xfId="6" applyNumberFormat="1" applyFont="1" applyFill="1" applyBorder="1"/>
    <xf numFmtId="4" fontId="0" fillId="11" borderId="4" xfId="6" applyNumberFormat="1" applyFont="1" applyFill="1" applyBorder="1"/>
    <xf numFmtId="0" fontId="52" fillId="11" borderId="4" xfId="2" applyNumberFormat="1" applyFont="1" applyFill="1" applyBorder="1" applyAlignment="1">
      <alignment horizontal="right" wrapText="1"/>
    </xf>
    <xf numFmtId="4" fontId="1" fillId="11" borderId="4" xfId="6" applyNumberFormat="1" applyFont="1" applyFill="1" applyBorder="1"/>
    <xf numFmtId="4" fontId="28" fillId="6" borderId="51" xfId="6" applyNumberFormat="1" applyFont="1" applyFill="1" applyBorder="1"/>
    <xf numFmtId="0" fontId="126" fillId="11" borderId="4" xfId="2" applyNumberFormat="1" applyFont="1" applyFill="1" applyBorder="1" applyAlignment="1">
      <alignment horizontal="right" wrapText="1"/>
    </xf>
    <xf numFmtId="4" fontId="1" fillId="6" borderId="51" xfId="6" applyNumberFormat="1" applyFont="1" applyFill="1" applyBorder="1" applyAlignment="1">
      <alignment horizontal="right" wrapText="1"/>
    </xf>
    <xf numFmtId="4" fontId="119" fillId="6" borderId="51" xfId="6" applyNumberFormat="1" applyFont="1" applyFill="1" applyBorder="1" applyAlignment="1">
      <alignment horizontal="right" wrapText="1"/>
    </xf>
    <xf numFmtId="4" fontId="119" fillId="6" borderId="51" xfId="6" applyNumberFormat="1" applyFont="1" applyFill="1" applyBorder="1" applyAlignment="1" applyProtection="1">
      <alignment wrapText="1"/>
      <protection locked="0"/>
    </xf>
    <xf numFmtId="4" fontId="28" fillId="6" borderId="51" xfId="6" applyNumberFormat="1" applyFont="1" applyFill="1" applyBorder="1" applyAlignment="1" applyProtection="1">
      <alignment wrapText="1"/>
      <protection locked="0"/>
    </xf>
    <xf numFmtId="0" fontId="24" fillId="6" borderId="51" xfId="2" applyNumberFormat="1" applyFont="1" applyFill="1" applyBorder="1" applyAlignment="1">
      <alignment horizontal="right" wrapText="1"/>
    </xf>
    <xf numFmtId="4" fontId="39" fillId="11" borderId="4" xfId="6" applyNumberFormat="1" applyFont="1" applyFill="1" applyBorder="1"/>
    <xf numFmtId="0" fontId="11" fillId="11" borderId="4" xfId="2" applyNumberFormat="1" applyFont="1" applyFill="1" applyBorder="1" applyAlignment="1">
      <alignment horizontal="right" wrapText="1"/>
    </xf>
    <xf numFmtId="0" fontId="15" fillId="4" borderId="0" xfId="2" applyNumberFormat="1" applyFont="1" applyFill="1" applyAlignment="1">
      <alignment horizontal="right" wrapText="1"/>
    </xf>
    <xf numFmtId="0" fontId="15" fillId="11" borderId="0" xfId="2" applyFont="1" applyFill="1" applyAlignment="1">
      <alignment vertical="top" wrapText="1"/>
    </xf>
    <xf numFmtId="0" fontId="15" fillId="11" borderId="0" xfId="2" applyFont="1" applyFill="1" applyBorder="1" applyAlignment="1">
      <alignment vertical="top" wrapText="1"/>
    </xf>
    <xf numFmtId="0" fontId="15" fillId="11" borderId="0" xfId="2" applyNumberFormat="1" applyFont="1" applyFill="1" applyBorder="1" applyAlignment="1">
      <alignment horizontal="right" wrapText="1"/>
    </xf>
    <xf numFmtId="4" fontId="0" fillId="11" borderId="0" xfId="6" applyNumberFormat="1" applyFont="1" applyFill="1" applyAlignment="1">
      <alignment horizontal="right" wrapText="1"/>
    </xf>
    <xf numFmtId="4" fontId="0" fillId="11" borderId="0" xfId="6" applyNumberFormat="1" applyFont="1" applyFill="1" applyBorder="1" applyAlignment="1" applyProtection="1">
      <alignment wrapText="1"/>
      <protection locked="0"/>
    </xf>
    <xf numFmtId="0" fontId="15" fillId="11" borderId="16" xfId="2" applyFont="1" applyFill="1" applyBorder="1" applyAlignment="1">
      <alignment vertical="top" wrapText="1"/>
    </xf>
    <xf numFmtId="0" fontId="15" fillId="11" borderId="16" xfId="2" applyNumberFormat="1" applyFont="1" applyFill="1" applyBorder="1" applyAlignment="1">
      <alignment horizontal="right" wrapText="1"/>
    </xf>
    <xf numFmtId="4" fontId="15" fillId="11" borderId="16" xfId="2" applyNumberFormat="1" applyFont="1" applyFill="1" applyBorder="1"/>
    <xf numFmtId="4" fontId="0" fillId="11" borderId="16" xfId="6" applyNumberFormat="1" applyFont="1" applyFill="1" applyBorder="1" applyAlignment="1" applyProtection="1">
      <alignment wrapText="1"/>
      <protection locked="0"/>
    </xf>
    <xf numFmtId="0" fontId="11" fillId="6" borderId="0" xfId="2" applyFont="1" applyFill="1" applyBorder="1" applyAlignment="1">
      <alignment wrapText="1"/>
    </xf>
    <xf numFmtId="0" fontId="11" fillId="6" borderId="0" xfId="2" applyFont="1" applyFill="1" applyBorder="1" applyAlignment="1">
      <alignment horizontal="left" wrapText="1"/>
    </xf>
    <xf numFmtId="0" fontId="11" fillId="6" borderId="0" xfId="2" applyNumberFormat="1" applyFont="1" applyFill="1" applyBorder="1" applyAlignment="1">
      <alignment horizontal="right" wrapText="1"/>
    </xf>
    <xf numFmtId="4" fontId="11" fillId="6" borderId="0" xfId="2" applyNumberFormat="1" applyFont="1" applyFill="1" applyBorder="1" applyAlignment="1">
      <alignment wrapText="1"/>
    </xf>
    <xf numFmtId="49" fontId="11" fillId="11" borderId="4" xfId="5" applyNumberFormat="1" applyFont="1" applyFill="1" applyBorder="1" applyAlignment="1">
      <alignment horizontal="left" vertical="center" wrapText="1"/>
    </xf>
    <xf numFmtId="0" fontId="24" fillId="0" borderId="0" xfId="2" applyFont="1" applyFill="1" applyBorder="1" applyAlignment="1">
      <alignment horizontal="left" wrapText="1"/>
    </xf>
    <xf numFmtId="0" fontId="24" fillId="5" borderId="4" xfId="2" applyFont="1" applyFill="1" applyBorder="1" applyAlignment="1">
      <alignment horizontal="left" wrapText="1"/>
    </xf>
    <xf numFmtId="0" fontId="83" fillId="5" borderId="4" xfId="2" applyFont="1" applyFill="1" applyBorder="1" applyAlignment="1">
      <alignment vertical="top" wrapText="1"/>
    </xf>
    <xf numFmtId="0" fontId="11" fillId="5" borderId="35" xfId="2" applyFont="1" applyFill="1" applyBorder="1" applyAlignment="1" applyProtection="1">
      <alignment vertical="top" wrapText="1"/>
    </xf>
    <xf numFmtId="0" fontId="15" fillId="5" borderId="40" xfId="2" applyNumberFormat="1" applyFill="1" applyBorder="1" applyAlignment="1" applyProtection="1">
      <alignment wrapText="1"/>
    </xf>
    <xf numFmtId="0" fontId="15" fillId="0" borderId="39" xfId="2" applyNumberFormat="1" applyBorder="1" applyAlignment="1" applyProtection="1">
      <alignment wrapText="1"/>
    </xf>
    <xf numFmtId="4" fontId="6" fillId="5" borderId="40" xfId="6" applyNumberFormat="1" applyFont="1" applyFill="1" applyBorder="1" applyAlignment="1" applyProtection="1">
      <alignment horizontal="right" wrapText="1"/>
      <protection locked="0"/>
    </xf>
    <xf numFmtId="4" fontId="6" fillId="5" borderId="40" xfId="6" applyNumberFormat="1" applyFont="1" applyFill="1" applyBorder="1" applyAlignment="1" applyProtection="1">
      <alignment wrapText="1"/>
    </xf>
    <xf numFmtId="0" fontId="2" fillId="0" borderId="53" xfId="0" applyFont="1" applyBorder="1" applyAlignment="1">
      <alignment horizontal="center" vertical="center" wrapText="1"/>
    </xf>
    <xf numFmtId="0" fontId="24" fillId="5" borderId="40" xfId="2" applyFont="1" applyFill="1" applyBorder="1" applyAlignment="1" applyProtection="1">
      <alignment wrapText="1"/>
    </xf>
    <xf numFmtId="0" fontId="122" fillId="0" borderId="55" xfId="0" applyFont="1" applyBorder="1" applyAlignment="1">
      <alignment horizontal="center" vertical="center" wrapText="1"/>
    </xf>
    <xf numFmtId="0" fontId="122" fillId="0" borderId="56" xfId="0" applyFont="1" applyBorder="1" applyAlignment="1">
      <alignment horizontal="center" vertical="center" wrapText="1"/>
    </xf>
    <xf numFmtId="0" fontId="2" fillId="0" borderId="56" xfId="0" applyFont="1" applyBorder="1" applyAlignment="1">
      <alignment horizontal="center" vertical="center" wrapText="1"/>
    </xf>
    <xf numFmtId="0" fontId="15" fillId="0" borderId="38" xfId="2" applyFont="1" applyBorder="1" applyAlignment="1">
      <alignment wrapText="1"/>
    </xf>
    <xf numFmtId="0" fontId="87" fillId="0" borderId="52" xfId="2" applyFont="1" applyBorder="1" applyAlignment="1" applyProtection="1">
      <alignment horizontal="center" wrapText="1"/>
    </xf>
    <xf numFmtId="0" fontId="15" fillId="0" borderId="52" xfId="2" applyNumberFormat="1" applyBorder="1" applyAlignment="1" applyProtection="1">
      <alignment wrapText="1"/>
    </xf>
    <xf numFmtId="4" fontId="6" fillId="0" borderId="52" xfId="6" applyNumberFormat="1" applyFont="1" applyFill="1" applyBorder="1" applyAlignment="1" applyProtection="1">
      <alignment horizontal="right" wrapText="1"/>
      <protection locked="0"/>
    </xf>
    <xf numFmtId="4" fontId="6" fillId="0" borderId="52" xfId="6" applyNumberFormat="1" applyFont="1" applyBorder="1" applyAlignment="1" applyProtection="1">
      <alignment wrapText="1"/>
    </xf>
    <xf numFmtId="0" fontId="15" fillId="0" borderId="35" xfId="2" applyFont="1" applyBorder="1" applyAlignment="1">
      <alignment wrapText="1"/>
    </xf>
    <xf numFmtId="0" fontId="83" fillId="5" borderId="57" xfId="2" applyFont="1" applyFill="1" applyBorder="1" applyAlignment="1" applyProtection="1">
      <alignment wrapText="1"/>
    </xf>
    <xf numFmtId="0" fontId="6" fillId="0" borderId="35" xfId="2" applyFont="1" applyBorder="1" applyAlignment="1" applyProtection="1">
      <alignment vertical="top" wrapText="1"/>
    </xf>
    <xf numFmtId="0" fontId="15" fillId="0" borderId="35" xfId="2" applyBorder="1" applyAlignment="1" applyProtection="1">
      <alignment wrapText="1"/>
    </xf>
    <xf numFmtId="0" fontId="6" fillId="0" borderId="48" xfId="2" applyNumberFormat="1" applyFont="1" applyBorder="1" applyAlignment="1" applyProtection="1">
      <alignment wrapText="1"/>
    </xf>
    <xf numFmtId="4" fontId="6" fillId="0" borderId="48" xfId="6" applyNumberFormat="1" applyFont="1" applyFill="1" applyBorder="1" applyAlignment="1" applyProtection="1">
      <alignment horizontal="right" wrapText="1"/>
      <protection locked="0"/>
    </xf>
    <xf numFmtId="4" fontId="6" fillId="0" borderId="60" xfId="6" applyNumberFormat="1" applyFont="1" applyBorder="1" applyAlignment="1" applyProtection="1">
      <alignment wrapText="1"/>
    </xf>
    <xf numFmtId="4" fontId="101" fillId="5" borderId="61" xfId="6" applyNumberFormat="1" applyFont="1" applyFill="1" applyBorder="1" applyProtection="1"/>
    <xf numFmtId="0" fontId="101" fillId="5" borderId="58" xfId="2" applyNumberFormat="1" applyFont="1" applyFill="1" applyBorder="1" applyAlignment="1" applyProtection="1">
      <alignment wrapText="1"/>
    </xf>
    <xf numFmtId="0" fontId="6" fillId="0" borderId="34" xfId="2" applyNumberFormat="1" applyFont="1" applyBorder="1" applyAlignment="1" applyProtection="1">
      <alignment wrapText="1"/>
    </xf>
    <xf numFmtId="0" fontId="11" fillId="6" borderId="64" xfId="2" applyFont="1" applyFill="1" applyBorder="1" applyAlignment="1" applyProtection="1">
      <alignment wrapText="1"/>
    </xf>
    <xf numFmtId="0" fontId="15" fillId="0" borderId="34" xfId="2" applyFont="1" applyBorder="1" applyAlignment="1" applyProtection="1">
      <alignment horizontal="justify" wrapText="1"/>
    </xf>
    <xf numFmtId="0" fontId="24" fillId="6" borderId="64" xfId="2" applyFont="1" applyFill="1" applyBorder="1" applyAlignment="1" applyProtection="1">
      <alignment vertical="top" wrapText="1"/>
    </xf>
    <xf numFmtId="0" fontId="83" fillId="5" borderId="34" xfId="2" applyFont="1" applyFill="1" applyBorder="1" applyAlignment="1" applyProtection="1">
      <alignment wrapText="1"/>
    </xf>
    <xf numFmtId="0" fontId="7" fillId="6" borderId="64" xfId="2" applyNumberFormat="1" applyFont="1" applyFill="1" applyBorder="1" applyAlignment="1" applyProtection="1">
      <alignment wrapText="1"/>
    </xf>
    <xf numFmtId="4" fontId="6" fillId="6" borderId="64" xfId="6" applyNumberFormat="1" applyFont="1" applyFill="1" applyBorder="1" applyProtection="1">
      <protection locked="0"/>
    </xf>
    <xf numFmtId="4" fontId="101" fillId="5" borderId="34" xfId="6" applyNumberFormat="1" applyFont="1" applyFill="1" applyBorder="1" applyProtection="1">
      <protection locked="0"/>
    </xf>
    <xf numFmtId="4" fontId="6" fillId="0" borderId="39" xfId="6" applyNumberFormat="1" applyFont="1" applyBorder="1" applyAlignment="1" applyProtection="1">
      <alignment wrapText="1"/>
    </xf>
    <xf numFmtId="4" fontId="101" fillId="5" borderId="39" xfId="6" applyNumberFormat="1" applyFont="1" applyFill="1" applyBorder="1" applyProtection="1"/>
    <xf numFmtId="0" fontId="15" fillId="0" borderId="31" xfId="2" applyBorder="1" applyAlignment="1" applyProtection="1">
      <alignment wrapText="1"/>
    </xf>
    <xf numFmtId="0" fontId="15" fillId="0" borderId="39" xfId="2" applyFont="1" applyBorder="1" applyAlignment="1" applyProtection="1">
      <alignment horizontal="justify" wrapText="1"/>
    </xf>
    <xf numFmtId="0" fontId="15" fillId="0" borderId="34" xfId="2" applyFont="1" applyBorder="1" applyAlignment="1">
      <alignment wrapText="1"/>
    </xf>
    <xf numFmtId="0" fontId="83" fillId="5" borderId="40" xfId="2" applyFont="1" applyFill="1" applyBorder="1" applyAlignment="1" applyProtection="1">
      <alignment wrapText="1"/>
    </xf>
    <xf numFmtId="4" fontId="101" fillId="5" borderId="35" xfId="6" applyNumberFormat="1" applyFont="1" applyFill="1" applyBorder="1" applyProtection="1">
      <protection locked="0"/>
    </xf>
    <xf numFmtId="4" fontId="101" fillId="5" borderId="40" xfId="6" applyNumberFormat="1" applyFont="1" applyFill="1" applyBorder="1" applyProtection="1"/>
    <xf numFmtId="0" fontId="6" fillId="0" borderId="32" xfId="2" applyFont="1" applyBorder="1" applyAlignment="1" applyProtection="1">
      <alignment vertical="top" wrapText="1"/>
    </xf>
    <xf numFmtId="0" fontId="6" fillId="0" borderId="60" xfId="2" applyFont="1" applyBorder="1" applyAlignment="1" applyProtection="1">
      <alignment vertical="top" wrapText="1"/>
    </xf>
    <xf numFmtId="0" fontId="15" fillId="0" borderId="40" xfId="2" applyFont="1" applyBorder="1" applyAlignment="1" applyProtection="1">
      <alignment horizontal="justify" wrapText="1"/>
    </xf>
    <xf numFmtId="4" fontId="6" fillId="0" borderId="35" xfId="6" applyNumberFormat="1" applyFont="1" applyFill="1" applyBorder="1" applyAlignment="1" applyProtection="1">
      <alignment horizontal="right" wrapText="1"/>
      <protection locked="0"/>
    </xf>
    <xf numFmtId="4" fontId="6" fillId="0" borderId="40" xfId="6" applyNumberFormat="1" applyFont="1" applyBorder="1" applyAlignment="1" applyProtection="1">
      <alignment wrapText="1"/>
    </xf>
    <xf numFmtId="0" fontId="6" fillId="0" borderId="66" xfId="2" applyFont="1" applyBorder="1" applyAlignment="1" applyProtection="1">
      <alignment vertical="top" wrapText="1"/>
    </xf>
    <xf numFmtId="0" fontId="15" fillId="0" borderId="65" xfId="2" applyFont="1" applyBorder="1" applyAlignment="1" applyProtection="1">
      <alignment horizontal="justify" vertical="top" wrapText="1"/>
    </xf>
    <xf numFmtId="2" fontId="6" fillId="0" borderId="65" xfId="2" applyNumberFormat="1" applyFont="1" applyBorder="1" applyProtection="1"/>
    <xf numFmtId="4" fontId="6" fillId="0" borderId="65" xfId="6" applyNumberFormat="1" applyFont="1" applyFill="1" applyBorder="1" applyAlignment="1" applyProtection="1">
      <alignment horizontal="right" wrapText="1"/>
      <protection locked="0"/>
    </xf>
    <xf numFmtId="4" fontId="12" fillId="0" borderId="38" xfId="6" applyNumberFormat="1" applyFont="1" applyBorder="1" applyAlignment="1" applyProtection="1">
      <alignment vertical="center" wrapText="1"/>
    </xf>
    <xf numFmtId="0" fontId="6" fillId="0" borderId="0" xfId="2" applyFont="1" applyBorder="1" applyProtection="1"/>
    <xf numFmtId="0" fontId="7" fillId="6" borderId="30" xfId="2" applyFont="1" applyFill="1" applyBorder="1" applyAlignment="1" applyProtection="1">
      <alignment wrapText="1"/>
    </xf>
    <xf numFmtId="0" fontId="24" fillId="6" borderId="31" xfId="2" applyFont="1" applyFill="1" applyBorder="1" applyAlignment="1" applyProtection="1">
      <alignment vertical="top" wrapText="1"/>
    </xf>
    <xf numFmtId="4" fontId="6" fillId="6" borderId="31" xfId="6" applyNumberFormat="1" applyFont="1" applyFill="1" applyBorder="1" applyProtection="1">
      <protection locked="0"/>
    </xf>
    <xf numFmtId="4" fontId="83" fillId="6" borderId="31" xfId="6" applyNumberFormat="1" applyFont="1" applyFill="1" applyBorder="1" applyProtection="1"/>
    <xf numFmtId="0" fontId="6" fillId="0" borderId="28" xfId="2" applyFont="1" applyBorder="1" applyProtection="1"/>
    <xf numFmtId="0" fontId="6" fillId="0" borderId="40" xfId="2" applyFont="1" applyBorder="1" applyProtection="1"/>
    <xf numFmtId="0" fontId="7" fillId="6" borderId="27" xfId="2" applyNumberFormat="1" applyFont="1" applyFill="1" applyBorder="1" applyAlignment="1" applyProtection="1">
      <alignment wrapText="1"/>
    </xf>
    <xf numFmtId="0" fontId="101" fillId="5" borderId="40" xfId="2" applyNumberFormat="1" applyFont="1" applyFill="1" applyBorder="1" applyAlignment="1" applyProtection="1">
      <alignment wrapText="1"/>
    </xf>
    <xf numFmtId="0" fontId="83" fillId="5" borderId="34" xfId="2" applyNumberFormat="1" applyFont="1" applyFill="1" applyBorder="1" applyAlignment="1" applyProtection="1">
      <alignment wrapText="1"/>
    </xf>
    <xf numFmtId="0" fontId="15" fillId="0" borderId="34" xfId="2" applyFont="1" applyBorder="1" applyAlignment="1">
      <alignment horizontal="left" wrapText="1"/>
    </xf>
    <xf numFmtId="0" fontId="6" fillId="0" borderId="34" xfId="2" applyFont="1" applyBorder="1" applyAlignment="1" applyProtection="1">
      <alignment horizontal="justify" vertical="top" wrapText="1"/>
    </xf>
    <xf numFmtId="170" fontId="6" fillId="0" borderId="34" xfId="10" applyFont="1" applyFill="1" applyBorder="1" applyAlignment="1" applyProtection="1">
      <alignment horizontal="center" vertical="center" shrinkToFit="1"/>
      <protection locked="0"/>
    </xf>
    <xf numFmtId="0" fontId="6" fillId="0" borderId="28" xfId="2" applyFont="1" applyBorder="1" applyAlignment="1" applyProtection="1">
      <alignment vertical="top" wrapText="1"/>
    </xf>
    <xf numFmtId="0" fontId="6" fillId="0" borderId="39" xfId="2" applyFont="1" applyBorder="1" applyAlignment="1" applyProtection="1">
      <alignment vertical="top" wrapText="1"/>
    </xf>
    <xf numFmtId="0" fontId="83" fillId="5" borderId="40" xfId="2" applyFont="1" applyFill="1" applyBorder="1" applyAlignment="1" applyProtection="1">
      <alignment vertical="top" wrapText="1"/>
    </xf>
    <xf numFmtId="0" fontId="7" fillId="6" borderId="64" xfId="2" applyFont="1" applyFill="1" applyBorder="1" applyAlignment="1" applyProtection="1">
      <alignment wrapText="1"/>
    </xf>
    <xf numFmtId="0" fontId="6" fillId="0" borderId="34" xfId="2" applyFont="1" applyBorder="1" applyAlignment="1" applyProtection="1">
      <alignment wrapText="1"/>
    </xf>
    <xf numFmtId="0" fontId="101" fillId="0" borderId="34" xfId="2" applyFont="1" applyBorder="1" applyAlignment="1" applyProtection="1">
      <alignment wrapText="1"/>
    </xf>
    <xf numFmtId="0" fontId="83" fillId="6" borderId="64" xfId="2" applyFont="1" applyFill="1" applyBorder="1" applyAlignment="1" applyProtection="1">
      <alignment vertical="top" wrapText="1"/>
    </xf>
    <xf numFmtId="0" fontId="24" fillId="5" borderId="34" xfId="2" applyFont="1" applyFill="1" applyBorder="1" applyAlignment="1" applyProtection="1">
      <alignment vertical="top" wrapText="1"/>
    </xf>
    <xf numFmtId="0" fontId="15" fillId="4" borderId="34" xfId="2" applyFill="1" applyBorder="1" applyAlignment="1" applyProtection="1">
      <alignment vertical="top" wrapText="1"/>
    </xf>
    <xf numFmtId="2" fontId="6" fillId="0" borderId="28" xfId="2" applyNumberFormat="1" applyFont="1" applyBorder="1" applyAlignment="1" applyProtection="1">
      <alignment wrapText="1"/>
    </xf>
    <xf numFmtId="0" fontId="6" fillId="0" borderId="39" xfId="2" applyFont="1" applyBorder="1" applyProtection="1"/>
    <xf numFmtId="2" fontId="6" fillId="0" borderId="39" xfId="2" applyNumberFormat="1" applyFont="1" applyBorder="1" applyAlignment="1" applyProtection="1">
      <alignment wrapText="1"/>
    </xf>
    <xf numFmtId="0" fontId="101" fillId="0" borderId="39" xfId="2" applyNumberFormat="1" applyFont="1" applyBorder="1" applyAlignment="1" applyProtection="1">
      <alignment wrapText="1"/>
    </xf>
    <xf numFmtId="0" fontId="83" fillId="6" borderId="63" xfId="2" applyNumberFormat="1" applyFont="1" applyFill="1" applyBorder="1" applyAlignment="1" applyProtection="1">
      <alignment wrapText="1"/>
    </xf>
    <xf numFmtId="0" fontId="83" fillId="5" borderId="39" xfId="2" applyNumberFormat="1" applyFont="1" applyFill="1" applyBorder="1" applyAlignment="1" applyProtection="1">
      <alignment wrapText="1"/>
    </xf>
    <xf numFmtId="0" fontId="23" fillId="5" borderId="39" xfId="2" applyNumberFormat="1" applyFont="1" applyFill="1" applyBorder="1" applyAlignment="1" applyProtection="1">
      <alignment wrapText="1"/>
    </xf>
    <xf numFmtId="4" fontId="6" fillId="0" borderId="39" xfId="6" applyNumberFormat="1" applyFont="1" applyFill="1" applyBorder="1" applyAlignment="1" applyProtection="1">
      <alignment horizontal="right" wrapText="1"/>
      <protection locked="0"/>
    </xf>
    <xf numFmtId="4" fontId="101" fillId="0" borderId="39" xfId="6" applyNumberFormat="1" applyFont="1" applyFill="1" applyBorder="1" applyAlignment="1" applyProtection="1">
      <alignment horizontal="right" wrapText="1"/>
      <protection locked="0"/>
    </xf>
    <xf numFmtId="4" fontId="101" fillId="6" borderId="63" xfId="6" applyNumberFormat="1" applyFont="1" applyFill="1" applyBorder="1" applyAlignment="1" applyProtection="1">
      <alignment horizontal="right" wrapText="1"/>
      <protection locked="0"/>
    </xf>
    <xf numFmtId="4" fontId="101" fillId="5" borderId="39" xfId="6" applyNumberFormat="1" applyFont="1" applyFill="1" applyBorder="1" applyProtection="1">
      <protection locked="0"/>
    </xf>
    <xf numFmtId="4" fontId="83" fillId="6" borderId="63" xfId="6" applyNumberFormat="1" applyFont="1" applyFill="1" applyBorder="1" applyAlignment="1" applyProtection="1">
      <alignment horizontal="right" wrapText="1"/>
      <protection locked="0"/>
    </xf>
    <xf numFmtId="4" fontId="6" fillId="5" borderId="39" xfId="6" applyNumberFormat="1" applyFont="1" applyFill="1" applyBorder="1" applyProtection="1">
      <protection locked="0"/>
    </xf>
    <xf numFmtId="4" fontId="6" fillId="4" borderId="39" xfId="6" applyNumberFormat="1" applyFont="1" applyFill="1" applyBorder="1" applyAlignment="1" applyProtection="1">
      <alignment horizontal="right" wrapText="1"/>
      <protection locked="0"/>
    </xf>
    <xf numFmtId="4" fontId="125" fillId="0" borderId="34" xfId="6" applyNumberFormat="1" applyFont="1" applyBorder="1" applyAlignment="1" applyProtection="1">
      <alignment vertical="center" wrapText="1"/>
    </xf>
    <xf numFmtId="4" fontId="101" fillId="6" borderId="64" xfId="6" applyNumberFormat="1" applyFont="1" applyFill="1" applyBorder="1" applyAlignment="1" applyProtection="1">
      <alignment wrapText="1"/>
    </xf>
    <xf numFmtId="4" fontId="101" fillId="5" borderId="34" xfId="6" applyNumberFormat="1" applyFont="1" applyFill="1" applyBorder="1" applyProtection="1"/>
    <xf numFmtId="4" fontId="83" fillId="6" borderId="64" xfId="6" applyNumberFormat="1" applyFont="1" applyFill="1" applyBorder="1" applyAlignment="1" applyProtection="1">
      <alignment wrapText="1"/>
    </xf>
    <xf numFmtId="4" fontId="6" fillId="5" borderId="34" xfId="6" applyNumberFormat="1" applyFont="1" applyFill="1" applyBorder="1" applyProtection="1"/>
    <xf numFmtId="4" fontId="6" fillId="4" borderId="34" xfId="6" applyNumberFormat="1" applyFont="1" applyFill="1" applyBorder="1" applyAlignment="1" applyProtection="1">
      <alignment wrapText="1"/>
    </xf>
    <xf numFmtId="0" fontId="6" fillId="0" borderId="34" xfId="2" applyFont="1" applyBorder="1" applyAlignment="1">
      <alignment wrapText="1"/>
    </xf>
    <xf numFmtId="170" fontId="6" fillId="0" borderId="34" xfId="10" applyFont="1" applyFill="1" applyBorder="1" applyAlignment="1" applyProtection="1">
      <alignment horizontal="center" shrinkToFit="1"/>
    </xf>
    <xf numFmtId="0" fontId="15" fillId="0" borderId="34" xfId="2" applyFont="1" applyBorder="1" applyAlignment="1" applyProtection="1">
      <alignment vertical="top" wrapText="1"/>
    </xf>
    <xf numFmtId="0" fontId="83" fillId="5" borderId="34" xfId="2" applyFont="1" applyFill="1" applyBorder="1" applyAlignment="1" applyProtection="1">
      <alignment vertical="top" wrapText="1"/>
    </xf>
    <xf numFmtId="165" fontId="15" fillId="0" borderId="34" xfId="2" applyNumberFormat="1" applyFont="1" applyBorder="1" applyAlignment="1" applyProtection="1">
      <alignment vertical="top" wrapText="1"/>
    </xf>
    <xf numFmtId="0" fontId="83" fillId="6" borderId="64" xfId="2" applyFont="1" applyFill="1" applyBorder="1" applyAlignment="1" applyProtection="1">
      <alignment wrapText="1"/>
    </xf>
    <xf numFmtId="0" fontId="24" fillId="5" borderId="34" xfId="2" applyFont="1" applyFill="1" applyBorder="1" applyAlignment="1" applyProtection="1">
      <alignment wrapText="1"/>
    </xf>
    <xf numFmtId="0" fontId="15" fillId="5" borderId="34" xfId="2" applyFill="1" applyBorder="1" applyAlignment="1" applyProtection="1">
      <alignment wrapText="1"/>
    </xf>
    <xf numFmtId="0" fontId="43" fillId="0" borderId="34" xfId="7" applyNumberFormat="1" applyFont="1" applyFill="1" applyBorder="1" applyAlignment="1" applyProtection="1">
      <alignment horizontal="left"/>
    </xf>
    <xf numFmtId="4" fontId="6" fillId="5" borderId="34" xfId="6" applyNumberFormat="1" applyFont="1" applyFill="1" applyBorder="1" applyProtection="1">
      <protection locked="0"/>
    </xf>
    <xf numFmtId="4" fontId="6" fillId="4" borderId="34" xfId="6" applyNumberFormat="1" applyFont="1" applyFill="1" applyBorder="1" applyAlignment="1" applyProtection="1">
      <alignment horizontal="right" wrapText="1"/>
      <protection locked="0"/>
    </xf>
    <xf numFmtId="0" fontId="6" fillId="0" borderId="39" xfId="2" applyFont="1" applyBorder="1" applyAlignment="1">
      <alignment wrapText="1"/>
    </xf>
    <xf numFmtId="0" fontId="6" fillId="4" borderId="32" xfId="2" applyNumberFormat="1" applyFont="1" applyFill="1" applyBorder="1" applyAlignment="1" applyProtection="1">
      <alignment wrapText="1"/>
    </xf>
    <xf numFmtId="0" fontId="6" fillId="5" borderId="60" xfId="2" applyNumberFormat="1" applyFont="1" applyFill="1" applyBorder="1" applyAlignment="1" applyProtection="1">
      <alignment wrapText="1"/>
    </xf>
    <xf numFmtId="0" fontId="6" fillId="0" borderId="32" xfId="2" applyFont="1" applyBorder="1" applyAlignment="1">
      <alignment wrapText="1"/>
    </xf>
    <xf numFmtId="0" fontId="83" fillId="5" borderId="32" xfId="2" applyNumberFormat="1" applyFont="1" applyFill="1" applyBorder="1" applyAlignment="1" applyProtection="1">
      <alignment wrapText="1"/>
    </xf>
    <xf numFmtId="172" fontId="47" fillId="0" borderId="32" xfId="10" applyNumberFormat="1" applyFont="1" applyFill="1" applyBorder="1" applyAlignment="1" applyProtection="1">
      <alignment horizontal="right"/>
    </xf>
    <xf numFmtId="172" fontId="47" fillId="0" borderId="60" xfId="10" applyNumberFormat="1" applyFont="1" applyFill="1" applyBorder="1" applyAlignment="1" applyProtection="1">
      <alignment horizontal="right"/>
    </xf>
    <xf numFmtId="170" fontId="6" fillId="0" borderId="32" xfId="10" applyFont="1" applyFill="1" applyBorder="1" applyAlignment="1" applyProtection="1">
      <alignment horizontal="center" shrinkToFit="1"/>
      <protection locked="0"/>
    </xf>
    <xf numFmtId="170" fontId="6" fillId="0" borderId="60" xfId="10" applyFont="1" applyFill="1" applyBorder="1" applyAlignment="1" applyProtection="1">
      <alignment horizontal="center" vertical="center" shrinkToFit="1"/>
      <protection locked="0"/>
    </xf>
    <xf numFmtId="4" fontId="12" fillId="0" borderId="35" xfId="6" applyNumberFormat="1" applyFont="1" applyBorder="1" applyAlignment="1" applyProtection="1">
      <alignment vertical="center" wrapText="1"/>
    </xf>
    <xf numFmtId="170" fontId="6" fillId="0" borderId="39" xfId="10" applyFont="1" applyFill="1" applyBorder="1" applyAlignment="1" applyProtection="1">
      <alignment horizontal="center" shrinkToFit="1"/>
      <protection locked="0"/>
    </xf>
    <xf numFmtId="0" fontId="15" fillId="0" borderId="27" xfId="2" applyBorder="1" applyAlignment="1" applyProtection="1">
      <alignment vertical="top" wrapText="1"/>
    </xf>
    <xf numFmtId="0" fontId="6" fillId="0" borderId="27" xfId="2" applyNumberFormat="1" applyFont="1" applyBorder="1" applyAlignment="1" applyProtection="1">
      <alignment wrapText="1"/>
    </xf>
    <xf numFmtId="4" fontId="6" fillId="0" borderId="27" xfId="6" applyNumberFormat="1" applyFont="1" applyFill="1" applyBorder="1" applyAlignment="1" applyProtection="1">
      <alignment horizontal="right" wrapText="1"/>
      <protection locked="0"/>
    </xf>
    <xf numFmtId="4" fontId="6" fillId="0" borderId="31" xfId="6" applyNumberFormat="1" applyFont="1" applyBorder="1" applyAlignment="1" applyProtection="1">
      <alignment wrapText="1"/>
    </xf>
    <xf numFmtId="4" fontId="6" fillId="5" borderId="40" xfId="6" applyNumberFormat="1" applyFont="1" applyFill="1" applyBorder="1" applyProtection="1">
      <protection locked="0"/>
    </xf>
    <xf numFmtId="4" fontId="6" fillId="5" borderId="35" xfId="6" applyNumberFormat="1" applyFont="1" applyFill="1" applyBorder="1" applyProtection="1"/>
    <xf numFmtId="4" fontId="6" fillId="5" borderId="38" xfId="6" applyNumberFormat="1" applyFont="1" applyFill="1" applyBorder="1" applyProtection="1"/>
    <xf numFmtId="0" fontId="15" fillId="4" borderId="39" xfId="2" applyFill="1" applyBorder="1" applyAlignment="1" applyProtection="1">
      <alignment wrapText="1"/>
    </xf>
    <xf numFmtId="0" fontId="15" fillId="5" borderId="28" xfId="2" applyFill="1" applyBorder="1" applyAlignment="1" applyProtection="1">
      <alignment wrapText="1"/>
    </xf>
    <xf numFmtId="0" fontId="15" fillId="5" borderId="38" xfId="2" applyFont="1" applyFill="1" applyBorder="1" applyAlignment="1" applyProtection="1">
      <alignment vertical="top" wrapText="1"/>
    </xf>
    <xf numFmtId="0" fontId="6" fillId="5" borderId="30" xfId="2" applyNumberFormat="1" applyFont="1" applyFill="1" applyBorder="1" applyAlignment="1" applyProtection="1">
      <alignment wrapText="1"/>
    </xf>
    <xf numFmtId="4" fontId="6" fillId="5" borderId="28" xfId="6" applyNumberFormat="1" applyFont="1" applyFill="1" applyBorder="1" applyProtection="1">
      <protection locked="0"/>
    </xf>
    <xf numFmtId="0" fontId="15" fillId="5" borderId="40" xfId="2" applyFill="1" applyBorder="1" applyAlignment="1" applyProtection="1">
      <alignment wrapText="1"/>
    </xf>
    <xf numFmtId="0" fontId="15" fillId="5" borderId="35" xfId="2" applyFont="1" applyFill="1" applyBorder="1" applyAlignment="1" applyProtection="1">
      <alignment vertical="top" wrapText="1"/>
    </xf>
    <xf numFmtId="0" fontId="6" fillId="5" borderId="66" xfId="2" applyNumberFormat="1" applyFont="1" applyFill="1" applyBorder="1" applyAlignment="1" applyProtection="1">
      <alignment wrapText="1"/>
    </xf>
    <xf numFmtId="0" fontId="15" fillId="5" borderId="27" xfId="2" applyFill="1" applyBorder="1" applyAlignment="1" applyProtection="1">
      <alignment wrapText="1"/>
    </xf>
    <xf numFmtId="0" fontId="15" fillId="5" borderId="31" xfId="2" applyFont="1" applyFill="1" applyBorder="1" applyAlignment="1" applyProtection="1">
      <alignment vertical="top" wrapText="1"/>
    </xf>
    <xf numFmtId="4" fontId="6" fillId="5" borderId="27" xfId="6" applyNumberFormat="1" applyFont="1" applyFill="1" applyBorder="1" applyProtection="1">
      <protection locked="0"/>
    </xf>
    <xf numFmtId="4" fontId="6" fillId="5" borderId="31" xfId="6" applyNumberFormat="1" applyFont="1" applyFill="1" applyBorder="1" applyProtection="1"/>
    <xf numFmtId="0" fontId="11" fillId="6" borderId="31" xfId="2" applyFont="1" applyFill="1" applyBorder="1" applyAlignment="1" applyProtection="1">
      <alignment vertical="top" wrapText="1"/>
    </xf>
    <xf numFmtId="0" fontId="11" fillId="6" borderId="31" xfId="2" applyFont="1" applyFill="1" applyBorder="1" applyAlignment="1" applyProtection="1">
      <alignment horizontal="left" wrapText="1"/>
    </xf>
    <xf numFmtId="0" fontId="7" fillId="6" borderId="30" xfId="2" applyNumberFormat="1" applyFont="1" applyFill="1" applyBorder="1" applyAlignment="1" applyProtection="1">
      <alignment wrapText="1"/>
    </xf>
    <xf numFmtId="4" fontId="6" fillId="6" borderId="27" xfId="6" applyNumberFormat="1" applyFont="1" applyFill="1" applyBorder="1" applyAlignment="1" applyProtection="1">
      <alignment horizontal="right" wrapText="1"/>
      <protection locked="0"/>
    </xf>
    <xf numFmtId="4" fontId="6" fillId="6" borderId="31" xfId="6" applyNumberFormat="1" applyFont="1" applyFill="1" applyBorder="1" applyAlignment="1" applyProtection="1">
      <alignment wrapText="1"/>
    </xf>
    <xf numFmtId="0" fontId="24" fillId="5" borderId="39" xfId="2" applyFont="1" applyFill="1" applyBorder="1" applyAlignment="1" applyProtection="1">
      <alignment wrapText="1"/>
    </xf>
    <xf numFmtId="0" fontId="24" fillId="5" borderId="27" xfId="2" applyFont="1" applyFill="1" applyBorder="1" applyAlignment="1" applyProtection="1">
      <alignment wrapText="1"/>
    </xf>
    <xf numFmtId="0" fontId="24" fillId="5" borderId="31" xfId="2" applyFont="1" applyFill="1" applyBorder="1" applyAlignment="1" applyProtection="1">
      <alignment vertical="top" wrapText="1"/>
    </xf>
    <xf numFmtId="0" fontId="23" fillId="5" borderId="27" xfId="2" applyNumberFormat="1" applyFont="1" applyFill="1" applyBorder="1" applyAlignment="1" applyProtection="1">
      <alignment wrapText="1"/>
    </xf>
    <xf numFmtId="4" fontId="6" fillId="5" borderId="31" xfId="6" applyNumberFormat="1" applyFont="1" applyFill="1" applyBorder="1" applyProtection="1">
      <protection locked="0"/>
    </xf>
    <xf numFmtId="0" fontId="15" fillId="0" borderId="31" xfId="2" applyFont="1" applyBorder="1" applyAlignment="1">
      <alignment wrapText="1"/>
    </xf>
    <xf numFmtId="0" fontId="47" fillId="0" borderId="34" xfId="7" applyFont="1" applyFill="1" applyBorder="1" applyAlignment="1" applyProtection="1">
      <alignment horizontal="left" vertical="top" wrapText="1"/>
    </xf>
    <xf numFmtId="0" fontId="60" fillId="0" borderId="34" xfId="7" applyFont="1" applyFill="1" applyBorder="1" applyAlignment="1" applyProtection="1">
      <alignment horizontal="left" vertical="top" wrapText="1"/>
    </xf>
    <xf numFmtId="0" fontId="83" fillId="6" borderId="67" xfId="2" applyFont="1" applyFill="1" applyBorder="1" applyAlignment="1" applyProtection="1">
      <alignment vertical="top" wrapText="1"/>
    </xf>
    <xf numFmtId="0" fontId="30" fillId="4" borderId="34" xfId="2" applyFont="1" applyFill="1" applyBorder="1" applyAlignment="1">
      <alignment horizontal="right" vertical="top" wrapText="1"/>
    </xf>
    <xf numFmtId="0" fontId="15" fillId="0" borderId="34" xfId="2" applyFont="1" applyBorder="1" applyAlignment="1">
      <alignment vertical="top" wrapText="1"/>
    </xf>
    <xf numFmtId="0" fontId="83" fillId="6" borderId="64" xfId="2" applyFont="1" applyFill="1" applyBorder="1" applyAlignment="1">
      <alignment vertical="top" wrapText="1"/>
    </xf>
    <xf numFmtId="0" fontId="15" fillId="4" borderId="34" xfId="2" applyFont="1" applyFill="1" applyBorder="1" applyAlignment="1">
      <alignment vertical="top" wrapText="1"/>
    </xf>
    <xf numFmtId="0" fontId="15" fillId="4" borderId="34" xfId="2" applyFont="1" applyFill="1" applyBorder="1" applyAlignment="1">
      <alignment wrapText="1"/>
    </xf>
    <xf numFmtId="0" fontId="15" fillId="5" borderId="57" xfId="2" applyFont="1" applyFill="1" applyBorder="1" applyAlignment="1">
      <alignment wrapText="1"/>
    </xf>
    <xf numFmtId="0" fontId="11" fillId="4" borderId="34" xfId="2" applyFont="1" applyFill="1" applyBorder="1" applyAlignment="1">
      <alignment horizontal="left" vertical="top" wrapText="1"/>
    </xf>
    <xf numFmtId="0" fontId="15" fillId="0" borderId="0" xfId="2" applyFont="1" applyBorder="1" applyAlignment="1">
      <alignment vertical="top" wrapText="1"/>
    </xf>
    <xf numFmtId="0" fontId="15" fillId="0" borderId="66" xfId="2" applyFont="1" applyBorder="1" applyAlignment="1">
      <alignment horizontal="left" wrapText="1"/>
    </xf>
    <xf numFmtId="0" fontId="0" fillId="0" borderId="65" xfId="9" applyNumberFormat="1" applyFont="1" applyBorder="1" applyAlignment="1">
      <alignment vertical="top" wrapText="1"/>
    </xf>
    <xf numFmtId="4" fontId="6" fillId="0" borderId="38" xfId="6" applyNumberFormat="1" applyFont="1" applyFill="1" applyBorder="1" applyAlignment="1">
      <alignment horizontal="right" wrapText="1"/>
    </xf>
    <xf numFmtId="0" fontId="15" fillId="0" borderId="32" xfId="2" applyFont="1" applyBorder="1" applyAlignment="1">
      <alignment horizontal="left" wrapText="1"/>
    </xf>
    <xf numFmtId="0" fontId="0" fillId="0" borderId="0" xfId="9" applyNumberFormat="1" applyFont="1" applyBorder="1" applyAlignment="1">
      <alignment vertical="top" wrapText="1"/>
    </xf>
    <xf numFmtId="4" fontId="6" fillId="0" borderId="34" xfId="6" applyNumberFormat="1" applyFont="1" applyFill="1" applyBorder="1" applyAlignment="1">
      <alignment horizontal="right" wrapText="1"/>
    </xf>
    <xf numFmtId="4" fontId="101" fillId="6" borderId="64" xfId="6" applyNumberFormat="1" applyFont="1" applyFill="1" applyBorder="1"/>
    <xf numFmtId="4" fontId="6" fillId="4" borderId="34" xfId="6" applyNumberFormat="1" applyFont="1" applyFill="1" applyBorder="1" applyAlignment="1">
      <alignment horizontal="right" wrapText="1"/>
    </xf>
    <xf numFmtId="4" fontId="6" fillId="5" borderId="34" xfId="6" applyNumberFormat="1" applyFont="1" applyFill="1" applyBorder="1"/>
    <xf numFmtId="0" fontId="15" fillId="5" borderId="32" xfId="2" applyFont="1" applyFill="1" applyBorder="1" applyAlignment="1">
      <alignment wrapText="1"/>
    </xf>
    <xf numFmtId="4" fontId="6" fillId="5" borderId="35" xfId="6" applyNumberFormat="1" applyFont="1" applyFill="1" applyBorder="1"/>
    <xf numFmtId="0" fontId="83" fillId="6" borderId="63" xfId="2" applyFont="1" applyFill="1" applyBorder="1" applyAlignment="1">
      <alignment horizontal="left" vertical="top" wrapText="1"/>
    </xf>
    <xf numFmtId="4" fontId="101" fillId="6" borderId="38" xfId="6" applyNumberFormat="1" applyFont="1" applyFill="1" applyBorder="1"/>
    <xf numFmtId="0" fontId="15" fillId="0" borderId="66" xfId="2" applyFont="1" applyBorder="1" applyAlignment="1">
      <alignment horizontal="left" vertical="top" wrapText="1"/>
    </xf>
    <xf numFmtId="0" fontId="11" fillId="5" borderId="57" xfId="2" applyFont="1" applyFill="1" applyBorder="1" applyAlignment="1" applyProtection="1">
      <alignment wrapText="1"/>
    </xf>
    <xf numFmtId="0" fontId="15" fillId="0" borderId="34" xfId="2" applyFont="1" applyBorder="1" applyAlignment="1">
      <alignment horizontal="justify" wrapText="1"/>
    </xf>
    <xf numFmtId="0" fontId="6" fillId="0" borderId="34" xfId="2" applyFont="1" applyBorder="1"/>
    <xf numFmtId="0" fontId="15" fillId="0" borderId="34" xfId="2" applyFont="1" applyBorder="1" applyAlignment="1">
      <alignment horizontal="right" wrapText="1"/>
    </xf>
    <xf numFmtId="0" fontId="83" fillId="6" borderId="64" xfId="2" applyNumberFormat="1" applyFont="1" applyFill="1" applyBorder="1" applyAlignment="1" applyProtection="1">
      <alignment wrapText="1"/>
    </xf>
    <xf numFmtId="172" fontId="47" fillId="0" borderId="34" xfId="10" applyNumberFormat="1" applyFont="1" applyFill="1" applyBorder="1" applyAlignment="1" applyProtection="1">
      <alignment horizontal="right"/>
    </xf>
    <xf numFmtId="0" fontId="7" fillId="5" borderId="57" xfId="2" applyNumberFormat="1" applyFont="1" applyFill="1" applyBorder="1" applyAlignment="1" applyProtection="1">
      <alignment wrapText="1"/>
    </xf>
    <xf numFmtId="170" fontId="6" fillId="0" borderId="39" xfId="10" applyFont="1" applyFill="1" applyBorder="1" applyAlignment="1" applyProtection="1">
      <alignment horizontal="center" vertical="center" shrinkToFit="1"/>
      <protection locked="0"/>
    </xf>
    <xf numFmtId="4" fontId="83" fillId="6" borderId="63" xfId="6" applyNumberFormat="1" applyFont="1" applyFill="1" applyBorder="1" applyProtection="1">
      <protection locked="0"/>
    </xf>
    <xf numFmtId="4" fontId="6" fillId="5" borderId="62" xfId="6" applyNumberFormat="1" applyFont="1" applyFill="1" applyBorder="1" applyProtection="1">
      <protection locked="0"/>
    </xf>
    <xf numFmtId="0" fontId="43" fillId="0" borderId="66" xfId="7" applyNumberFormat="1" applyFont="1" applyFill="1" applyBorder="1" applyAlignment="1" applyProtection="1">
      <alignment horizontal="left"/>
    </xf>
    <xf numFmtId="0" fontId="47" fillId="0" borderId="38" xfId="7" applyFont="1" applyFill="1" applyBorder="1" applyAlignment="1" applyProtection="1">
      <alignment horizontal="left" vertical="top" wrapText="1"/>
    </xf>
    <xf numFmtId="172" fontId="47" fillId="0" borderId="38" xfId="10" applyNumberFormat="1" applyFont="1" applyFill="1" applyBorder="1" applyAlignment="1" applyProtection="1">
      <alignment horizontal="right"/>
    </xf>
    <xf numFmtId="170" fontId="6" fillId="0" borderId="28" xfId="10" applyFont="1" applyFill="1" applyBorder="1" applyAlignment="1" applyProtection="1">
      <alignment horizontal="center" shrinkToFit="1"/>
      <protection locked="0"/>
    </xf>
    <xf numFmtId="170" fontId="6" fillId="0" borderId="65" xfId="10" applyFont="1" applyFill="1" applyBorder="1" applyAlignment="1" applyProtection="1">
      <alignment horizontal="center" shrinkToFit="1"/>
    </xf>
    <xf numFmtId="0" fontId="15" fillId="0" borderId="38" xfId="2" applyBorder="1"/>
    <xf numFmtId="0" fontId="43" fillId="0" borderId="60" xfId="7" applyNumberFormat="1" applyFont="1" applyFill="1" applyBorder="1" applyAlignment="1" applyProtection="1">
      <alignment horizontal="left"/>
    </xf>
    <xf numFmtId="0" fontId="47" fillId="0" borderId="35" xfId="7" applyFont="1" applyFill="1" applyBorder="1" applyAlignment="1" applyProtection="1">
      <alignment horizontal="left" vertical="top" wrapText="1"/>
    </xf>
    <xf numFmtId="172" fontId="47" fillId="0" borderId="35" xfId="10" applyNumberFormat="1" applyFont="1" applyFill="1" applyBorder="1" applyAlignment="1" applyProtection="1">
      <alignment horizontal="right"/>
    </xf>
    <xf numFmtId="170" fontId="6" fillId="0" borderId="40" xfId="10" applyFont="1" applyFill="1" applyBorder="1" applyAlignment="1" applyProtection="1">
      <alignment horizontal="center" shrinkToFit="1"/>
      <protection locked="0"/>
    </xf>
    <xf numFmtId="170" fontId="6" fillId="0" borderId="48" xfId="10" applyFont="1" applyFill="1" applyBorder="1" applyAlignment="1" applyProtection="1">
      <alignment horizontal="center" shrinkToFit="1"/>
    </xf>
    <xf numFmtId="0" fontId="15" fillId="0" borderId="35" xfId="2" applyBorder="1"/>
    <xf numFmtId="172" fontId="58" fillId="0" borderId="34" xfId="10" applyNumberFormat="1" applyFont="1" applyFill="1" applyBorder="1" applyAlignment="1" applyProtection="1">
      <alignment horizontal="right"/>
    </xf>
    <xf numFmtId="0" fontId="15" fillId="0" borderId="28" xfId="2" applyFont="1" applyBorder="1" applyAlignment="1">
      <alignment horizontal="left" wrapText="1"/>
    </xf>
    <xf numFmtId="0" fontId="47" fillId="0" borderId="39" xfId="7" applyFont="1" applyFill="1" applyBorder="1" applyAlignment="1" applyProtection="1">
      <alignment horizontal="left" vertical="top" wrapText="1"/>
    </xf>
    <xf numFmtId="0" fontId="24" fillId="6" borderId="63" xfId="2" applyFont="1" applyFill="1" applyBorder="1" applyAlignment="1" applyProtection="1">
      <alignment vertical="top" wrapText="1"/>
    </xf>
    <xf numFmtId="0" fontId="47" fillId="0" borderId="40" xfId="7" applyFont="1" applyFill="1" applyBorder="1" applyAlignment="1" applyProtection="1">
      <alignment horizontal="left" vertical="top" wrapText="1"/>
    </xf>
    <xf numFmtId="4" fontId="6" fillId="6" borderId="63" xfId="6" applyNumberFormat="1" applyFont="1" applyFill="1" applyBorder="1" applyProtection="1">
      <protection locked="0"/>
    </xf>
    <xf numFmtId="0" fontId="15" fillId="0" borderId="66" xfId="2" applyFont="1" applyBorder="1" applyAlignment="1">
      <alignment vertical="top" wrapText="1"/>
    </xf>
    <xf numFmtId="0" fontId="15" fillId="0" borderId="65" xfId="2" applyFont="1" applyBorder="1" applyAlignment="1">
      <alignment horizontal="left" wrapText="1"/>
    </xf>
    <xf numFmtId="0" fontId="15" fillId="0" borderId="38" xfId="2" applyFont="1" applyBorder="1" applyAlignment="1">
      <alignment horizontal="right" vertical="center" wrapText="1"/>
    </xf>
    <xf numFmtId="170" fontId="6" fillId="0" borderId="65" xfId="10" applyFont="1" applyFill="1" applyBorder="1" applyAlignment="1" applyProtection="1">
      <alignment horizontal="center" vertical="center" shrinkToFit="1"/>
      <protection locked="0"/>
    </xf>
    <xf numFmtId="170" fontId="6" fillId="0" borderId="65" xfId="10" applyFont="1" applyFill="1" applyBorder="1" applyAlignment="1" applyProtection="1">
      <alignment horizontal="center" vertical="center" shrinkToFit="1"/>
    </xf>
    <xf numFmtId="0" fontId="15" fillId="0" borderId="32" xfId="2" applyFont="1" applyBorder="1" applyAlignment="1">
      <alignment vertical="top" wrapText="1"/>
    </xf>
    <xf numFmtId="0" fontId="15" fillId="0" borderId="34" xfId="2" applyBorder="1"/>
    <xf numFmtId="0" fontId="43" fillId="0" borderId="32" xfId="7" applyNumberFormat="1" applyFont="1" applyFill="1" applyBorder="1" applyAlignment="1" applyProtection="1">
      <alignment horizontal="left"/>
    </xf>
    <xf numFmtId="0" fontId="7" fillId="6" borderId="69" xfId="2" applyFont="1" applyFill="1" applyBorder="1" applyAlignment="1" applyProtection="1">
      <alignment wrapText="1"/>
    </xf>
    <xf numFmtId="173" fontId="127" fillId="7" borderId="60" xfId="7" applyNumberFormat="1" applyFont="1" applyFill="1" applyBorder="1" applyAlignment="1" applyProtection="1">
      <alignment horizontal="left"/>
    </xf>
    <xf numFmtId="0" fontId="128" fillId="7" borderId="40" xfId="7" applyFont="1" applyFill="1" applyBorder="1" applyAlignment="1" applyProtection="1">
      <alignment horizontal="left" vertical="top" wrapText="1"/>
    </xf>
    <xf numFmtId="172" fontId="47" fillId="7" borderId="35" xfId="10" applyNumberFormat="1" applyFont="1" applyFill="1" applyBorder="1" applyAlignment="1" applyProtection="1">
      <alignment horizontal="right"/>
    </xf>
    <xf numFmtId="170" fontId="6" fillId="7" borderId="40" xfId="10" applyFont="1" applyFill="1" applyBorder="1" applyAlignment="1" applyProtection="1">
      <alignment horizontal="center" shrinkToFit="1"/>
      <protection locked="0"/>
    </xf>
    <xf numFmtId="170" fontId="6" fillId="7" borderId="48" xfId="10" applyFont="1" applyFill="1" applyBorder="1" applyAlignment="1" applyProtection="1">
      <alignment horizontal="center" shrinkToFit="1"/>
    </xf>
    <xf numFmtId="0" fontId="15" fillId="0" borderId="28" xfId="2" applyBorder="1"/>
    <xf numFmtId="0" fontId="15" fillId="0" borderId="39" xfId="2" applyBorder="1"/>
    <xf numFmtId="0" fontId="15" fillId="0" borderId="40" xfId="2" applyBorder="1"/>
    <xf numFmtId="0" fontId="43" fillId="4" borderId="60" xfId="7" applyNumberFormat="1" applyFont="1" applyFill="1" applyBorder="1" applyAlignment="1" applyProtection="1">
      <alignment horizontal="left"/>
    </xf>
    <xf numFmtId="0" fontId="47" fillId="4" borderId="40" xfId="7" applyFont="1" applyFill="1" applyBorder="1" applyAlignment="1" applyProtection="1">
      <alignment horizontal="left" vertical="top" wrapText="1"/>
    </xf>
    <xf numFmtId="172" fontId="47" fillId="4" borderId="35" xfId="10" applyNumberFormat="1" applyFont="1" applyFill="1" applyBorder="1" applyAlignment="1" applyProtection="1">
      <alignment horizontal="right"/>
    </xf>
    <xf numFmtId="170" fontId="6" fillId="4" borderId="40" xfId="10" applyFont="1" applyFill="1" applyBorder="1" applyAlignment="1" applyProtection="1">
      <alignment horizontal="center" shrinkToFit="1"/>
      <protection locked="0"/>
    </xf>
    <xf numFmtId="4" fontId="83" fillId="6" borderId="63" xfId="6" applyNumberFormat="1" applyFont="1" applyFill="1" applyBorder="1" applyProtection="1"/>
    <xf numFmtId="170" fontId="6" fillId="4" borderId="40" xfId="10" applyFont="1" applyFill="1" applyBorder="1" applyAlignment="1" applyProtection="1">
      <alignment horizontal="center" shrinkToFit="1"/>
    </xf>
    <xf numFmtId="0" fontId="15" fillId="0" borderId="27" xfId="2" applyBorder="1"/>
    <xf numFmtId="0" fontId="15" fillId="0" borderId="39" xfId="2" applyFont="1" applyBorder="1" applyAlignment="1">
      <alignment wrapText="1"/>
    </xf>
    <xf numFmtId="172" fontId="55" fillId="0" borderId="34" xfId="10" applyNumberFormat="1" applyFont="1" applyFill="1" applyBorder="1" applyAlignment="1" applyProtection="1">
      <alignment horizontal="right"/>
    </xf>
    <xf numFmtId="0" fontId="23" fillId="5" borderId="34" xfId="2" applyNumberFormat="1" applyFont="1" applyFill="1" applyBorder="1" applyAlignment="1" applyProtection="1">
      <alignment wrapText="1"/>
    </xf>
    <xf numFmtId="0" fontId="23" fillId="5" borderId="57" xfId="2" applyNumberFormat="1" applyFont="1" applyFill="1" applyBorder="1" applyAlignment="1" applyProtection="1">
      <alignment wrapText="1"/>
    </xf>
    <xf numFmtId="0" fontId="6" fillId="5" borderId="34" xfId="2" applyNumberFormat="1" applyFont="1" applyFill="1" applyBorder="1" applyAlignment="1" applyProtection="1">
      <alignment wrapText="1"/>
    </xf>
    <xf numFmtId="0" fontId="6" fillId="5" borderId="73" xfId="2" applyNumberFormat="1" applyFont="1" applyFill="1" applyBorder="1" applyAlignment="1" applyProtection="1">
      <alignment wrapText="1"/>
    </xf>
    <xf numFmtId="0" fontId="7" fillId="6" borderId="68" xfId="2" applyNumberFormat="1" applyFont="1" applyFill="1" applyBorder="1" applyAlignment="1" applyProtection="1">
      <alignment wrapText="1"/>
    </xf>
    <xf numFmtId="170" fontId="6" fillId="0" borderId="34" xfId="10" applyFont="1" applyFill="1" applyBorder="1" applyAlignment="1" applyProtection="1">
      <alignment horizontal="center" shrinkToFit="1"/>
      <protection locked="0"/>
    </xf>
    <xf numFmtId="170" fontId="54" fillId="0" borderId="34" xfId="10" applyFont="1" applyFill="1" applyBorder="1" applyAlignment="1" applyProtection="1">
      <alignment horizontal="center" shrinkToFit="1"/>
      <protection locked="0"/>
    </xf>
    <xf numFmtId="4" fontId="83" fillId="6" borderId="64" xfId="6" applyNumberFormat="1" applyFont="1" applyFill="1" applyBorder="1" applyProtection="1">
      <protection locked="0"/>
    </xf>
    <xf numFmtId="4" fontId="6" fillId="5" borderId="57" xfId="6" applyNumberFormat="1" applyFont="1" applyFill="1" applyBorder="1" applyProtection="1">
      <protection locked="0"/>
    </xf>
    <xf numFmtId="4" fontId="6" fillId="5" borderId="73" xfId="6" applyNumberFormat="1" applyFont="1" applyFill="1" applyBorder="1" applyProtection="1">
      <protection locked="0"/>
    </xf>
    <xf numFmtId="4" fontId="6" fillId="6" borderId="68" xfId="6" applyNumberFormat="1" applyFont="1" applyFill="1" applyBorder="1" applyAlignment="1" applyProtection="1">
      <alignment horizontal="right" wrapText="1"/>
      <protection locked="0"/>
    </xf>
    <xf numFmtId="170" fontId="54" fillId="0" borderId="34" xfId="10" applyFont="1" applyFill="1" applyBorder="1" applyAlignment="1" applyProtection="1">
      <alignment horizontal="center" shrinkToFit="1"/>
    </xf>
    <xf numFmtId="4" fontId="83" fillId="6" borderId="64" xfId="6" applyNumberFormat="1" applyFont="1" applyFill="1" applyBorder="1" applyProtection="1"/>
    <xf numFmtId="4" fontId="6" fillId="5" borderId="57" xfId="6" applyNumberFormat="1" applyFont="1" applyFill="1" applyBorder="1" applyProtection="1"/>
    <xf numFmtId="4" fontId="6" fillId="5" borderId="73" xfId="6" applyNumberFormat="1" applyFont="1" applyFill="1" applyBorder="1" applyProtection="1"/>
    <xf numFmtId="4" fontId="6" fillId="6" borderId="68" xfId="6" applyNumberFormat="1" applyFont="1" applyFill="1" applyBorder="1" applyAlignment="1" applyProtection="1">
      <alignment wrapText="1"/>
    </xf>
    <xf numFmtId="4" fontId="6" fillId="0" borderId="34" xfId="6" applyNumberFormat="1" applyFont="1" applyFill="1" applyBorder="1"/>
    <xf numFmtId="4" fontId="6" fillId="5" borderId="57" xfId="6" applyNumberFormat="1" applyFont="1" applyFill="1" applyBorder="1" applyAlignment="1" applyProtection="1">
      <alignment wrapText="1"/>
      <protection locked="0"/>
    </xf>
    <xf numFmtId="4" fontId="6" fillId="0" borderId="34" xfId="6" applyNumberFormat="1" applyFont="1" applyBorder="1" applyAlignment="1" applyProtection="1">
      <alignment wrapText="1"/>
      <protection locked="0"/>
    </xf>
    <xf numFmtId="4" fontId="83" fillId="6" borderId="64" xfId="6" applyNumberFormat="1" applyFont="1" applyFill="1" applyBorder="1"/>
    <xf numFmtId="4" fontId="6" fillId="4" borderId="34" xfId="6" applyNumberFormat="1" applyFont="1" applyFill="1" applyBorder="1" applyAlignment="1" applyProtection="1">
      <alignment wrapText="1"/>
      <protection locked="0"/>
    </xf>
    <xf numFmtId="4" fontId="6" fillId="5" borderId="57" xfId="6" applyNumberFormat="1" applyFont="1" applyFill="1" applyBorder="1"/>
    <xf numFmtId="0" fontId="57" fillId="0" borderId="34" xfId="7" applyNumberFormat="1" applyFont="1" applyFill="1" applyBorder="1" applyAlignment="1" applyProtection="1">
      <alignment horizontal="left"/>
    </xf>
    <xf numFmtId="0" fontId="24" fillId="5" borderId="57" xfId="2" applyFont="1" applyFill="1" applyBorder="1" applyAlignment="1" applyProtection="1">
      <alignment wrapText="1"/>
    </xf>
    <xf numFmtId="0" fontId="15" fillId="5" borderId="73" xfId="2" applyFill="1" applyBorder="1" applyAlignment="1" applyProtection="1">
      <alignment wrapText="1"/>
    </xf>
    <xf numFmtId="0" fontId="11" fillId="6" borderId="68" xfId="2" applyFont="1" applyFill="1" applyBorder="1" applyAlignment="1" applyProtection="1">
      <alignment vertical="top" wrapText="1"/>
    </xf>
    <xf numFmtId="0" fontId="41" fillId="0" borderId="34" xfId="2" applyFont="1" applyFill="1" applyBorder="1" applyAlignment="1">
      <alignment wrapText="1"/>
    </xf>
    <xf numFmtId="0" fontId="24" fillId="5" borderId="57" xfId="2" applyFont="1" applyFill="1" applyBorder="1" applyAlignment="1">
      <alignment vertical="top" wrapText="1"/>
    </xf>
    <xf numFmtId="165" fontId="15" fillId="0" borderId="34" xfId="2" applyNumberFormat="1" applyFont="1" applyBorder="1" applyAlignment="1">
      <alignment vertical="top" wrapText="1"/>
    </xf>
    <xf numFmtId="0" fontId="43" fillId="0" borderId="27" xfId="7" applyNumberFormat="1" applyFont="1" applyFill="1" applyBorder="1" applyAlignment="1" applyProtection="1">
      <alignment horizontal="left"/>
    </xf>
    <xf numFmtId="0" fontId="47" fillId="0" borderId="43" xfId="7" applyFont="1" applyFill="1" applyBorder="1" applyAlignment="1" applyProtection="1">
      <alignment horizontal="left" vertical="top" wrapText="1"/>
    </xf>
    <xf numFmtId="172" fontId="47" fillId="0" borderId="31" xfId="10" applyNumberFormat="1" applyFont="1" applyFill="1" applyBorder="1" applyAlignment="1" applyProtection="1">
      <alignment horizontal="right"/>
    </xf>
    <xf numFmtId="170" fontId="6" fillId="0" borderId="31" xfId="10" applyFont="1" applyFill="1" applyBorder="1" applyAlignment="1" applyProtection="1">
      <alignment horizontal="center" shrinkToFit="1"/>
      <protection locked="0"/>
    </xf>
    <xf numFmtId="170" fontId="6" fillId="0" borderId="31" xfId="10" applyFont="1" applyFill="1" applyBorder="1" applyAlignment="1" applyProtection="1">
      <alignment horizontal="center" shrinkToFit="1"/>
    </xf>
    <xf numFmtId="0" fontId="15" fillId="0" borderId="31" xfId="2" applyBorder="1"/>
    <xf numFmtId="0" fontId="24" fillId="5" borderId="57" xfId="2" applyNumberFormat="1" applyFont="1" applyFill="1" applyBorder="1" applyAlignment="1" applyProtection="1">
      <alignment wrapText="1"/>
    </xf>
    <xf numFmtId="0" fontId="15" fillId="0" borderId="34" xfId="2" applyNumberFormat="1" applyFont="1" applyFill="1" applyBorder="1" applyAlignment="1">
      <alignment wrapText="1"/>
    </xf>
    <xf numFmtId="0" fontId="15" fillId="5" borderId="57" xfId="2" applyNumberFormat="1" applyFont="1" applyFill="1" applyBorder="1" applyAlignment="1">
      <alignment wrapText="1"/>
    </xf>
    <xf numFmtId="0" fontId="15" fillId="0" borderId="34" xfId="2" applyNumberFormat="1" applyFont="1" applyBorder="1" applyAlignment="1">
      <alignment wrapText="1"/>
    </xf>
    <xf numFmtId="4" fontId="6" fillId="0" borderId="39" xfId="6" applyNumberFormat="1" applyFont="1" applyFill="1" applyBorder="1"/>
    <xf numFmtId="4" fontId="6" fillId="5" borderId="62" xfId="6" applyNumberFormat="1" applyFont="1" applyFill="1" applyBorder="1" applyAlignment="1">
      <alignment horizontal="right" wrapText="1"/>
    </xf>
    <xf numFmtId="4" fontId="6" fillId="0" borderId="39" xfId="6" applyNumberFormat="1" applyFont="1" applyFill="1" applyBorder="1" applyAlignment="1">
      <alignment horizontal="right" wrapText="1"/>
    </xf>
    <xf numFmtId="49" fontId="15" fillId="0" borderId="34" xfId="2" applyNumberFormat="1" applyFont="1" applyBorder="1" applyAlignment="1">
      <alignment horizontal="left" wrapText="1"/>
    </xf>
    <xf numFmtId="0" fontId="83" fillId="6" borderId="64" xfId="2" applyFont="1" applyFill="1" applyBorder="1" applyAlignment="1">
      <alignment horizontal="left" wrapText="1"/>
    </xf>
    <xf numFmtId="0" fontId="83" fillId="5" borderId="57" xfId="2" applyFont="1" applyFill="1" applyBorder="1" applyAlignment="1">
      <alignment horizontal="left" wrapText="1"/>
    </xf>
    <xf numFmtId="2" fontId="15" fillId="0" borderId="39" xfId="2" applyNumberFormat="1" applyFont="1" applyBorder="1" applyAlignment="1">
      <alignment wrapText="1"/>
    </xf>
    <xf numFmtId="0" fontId="83" fillId="6" borderId="63" xfId="2" applyNumberFormat="1" applyFont="1" applyFill="1" applyBorder="1" applyAlignment="1">
      <alignment wrapText="1"/>
    </xf>
    <xf numFmtId="0" fontId="15" fillId="0" borderId="39" xfId="2" applyNumberFormat="1" applyFont="1" applyBorder="1" applyAlignment="1">
      <alignment wrapText="1"/>
    </xf>
    <xf numFmtId="0" fontId="15" fillId="4" borderId="39" xfId="2" applyNumberFormat="1" applyFont="1" applyFill="1" applyBorder="1" applyAlignment="1">
      <alignment wrapText="1"/>
    </xf>
    <xf numFmtId="0" fontId="101" fillId="5" borderId="62" xfId="2" applyNumberFormat="1" applyFont="1" applyFill="1" applyBorder="1" applyAlignment="1">
      <alignment wrapText="1"/>
    </xf>
    <xf numFmtId="4" fontId="83" fillId="6" borderId="63" xfId="6" applyNumberFormat="1" applyFont="1" applyFill="1" applyBorder="1"/>
    <xf numFmtId="4" fontId="6" fillId="4" borderId="39" xfId="6" applyNumberFormat="1" applyFont="1" applyFill="1" applyBorder="1" applyAlignment="1">
      <alignment horizontal="right" wrapText="1"/>
    </xf>
    <xf numFmtId="4" fontId="101" fillId="5" borderId="62" xfId="6" applyNumberFormat="1" applyFont="1" applyFill="1" applyBorder="1"/>
    <xf numFmtId="0" fontId="15" fillId="0" borderId="30" xfId="2" applyFont="1" applyBorder="1" applyAlignment="1">
      <alignment vertical="top" wrapText="1"/>
    </xf>
    <xf numFmtId="0" fontId="15" fillId="0" borderId="27" xfId="2" applyNumberFormat="1" applyFont="1" applyBorder="1" applyAlignment="1">
      <alignment wrapText="1"/>
    </xf>
    <xf numFmtId="4" fontId="6" fillId="0" borderId="27" xfId="6" applyNumberFormat="1" applyFont="1" applyFill="1" applyBorder="1" applyAlignment="1">
      <alignment horizontal="right" wrapText="1"/>
    </xf>
    <xf numFmtId="4" fontId="6" fillId="0" borderId="31" xfId="6" applyNumberFormat="1" applyFont="1" applyBorder="1" applyAlignment="1" applyProtection="1">
      <alignment wrapText="1"/>
      <protection locked="0"/>
    </xf>
    <xf numFmtId="0" fontId="83" fillId="6" borderId="64" xfId="2" applyFont="1" applyFill="1" applyBorder="1" applyAlignment="1">
      <alignment wrapText="1"/>
    </xf>
    <xf numFmtId="0" fontId="15" fillId="0" borderId="27" xfId="2" applyFont="1" applyBorder="1" applyAlignment="1">
      <alignment vertical="top" wrapText="1"/>
    </xf>
    <xf numFmtId="0" fontId="15" fillId="5" borderId="62" xfId="2" applyNumberFormat="1" applyFont="1" applyFill="1" applyBorder="1" applyAlignment="1">
      <alignment wrapText="1"/>
    </xf>
    <xf numFmtId="4" fontId="83" fillId="6" borderId="64" xfId="6" applyNumberFormat="1" applyFont="1" applyFill="1" applyBorder="1" applyAlignment="1" applyProtection="1">
      <alignment wrapText="1"/>
      <protection locked="0"/>
    </xf>
    <xf numFmtId="4" fontId="6" fillId="0" borderId="34" xfId="6" applyNumberFormat="1" applyFont="1" applyFill="1" applyBorder="1" applyAlignment="1" applyProtection="1">
      <alignment wrapText="1"/>
      <protection locked="0"/>
    </xf>
    <xf numFmtId="0" fontId="24" fillId="5" borderId="57" xfId="2" applyFont="1" applyFill="1" applyBorder="1" applyAlignment="1">
      <alignment horizontal="left" wrapText="1"/>
    </xf>
    <xf numFmtId="165" fontId="15" fillId="0" borderId="66" xfId="2" applyNumberFormat="1" applyFont="1" applyBorder="1" applyAlignment="1">
      <alignment vertical="top" wrapText="1"/>
    </xf>
    <xf numFmtId="49" fontId="15" fillId="0" borderId="38" xfId="2" applyNumberFormat="1" applyFont="1" applyBorder="1" applyAlignment="1">
      <alignment horizontal="left" wrapText="1"/>
    </xf>
    <xf numFmtId="2" fontId="15" fillId="0" borderId="28" xfId="2" applyNumberFormat="1" applyFont="1" applyBorder="1" applyAlignment="1">
      <alignment wrapText="1"/>
    </xf>
    <xf numFmtId="4" fontId="6" fillId="0" borderId="65" xfId="2" applyNumberFormat="1" applyFont="1" applyBorder="1" applyAlignment="1">
      <alignment wrapText="1"/>
    </xf>
    <xf numFmtId="0" fontId="83" fillId="6" borderId="74" xfId="2" applyFont="1" applyFill="1" applyBorder="1" applyAlignment="1">
      <alignment wrapText="1"/>
    </xf>
    <xf numFmtId="0" fontId="83" fillId="6" borderId="70" xfId="2" applyFont="1" applyFill="1" applyBorder="1" applyAlignment="1">
      <alignment horizontal="left" wrapText="1"/>
    </xf>
    <xf numFmtId="0" fontId="83" fillId="6" borderId="71" xfId="2" applyNumberFormat="1" applyFont="1" applyFill="1" applyBorder="1" applyAlignment="1">
      <alignment wrapText="1"/>
    </xf>
    <xf numFmtId="4" fontId="83" fillId="6" borderId="75" xfId="6" applyNumberFormat="1" applyFont="1" applyFill="1" applyBorder="1" applyAlignment="1">
      <alignment horizontal="right" wrapText="1"/>
    </xf>
    <xf numFmtId="4" fontId="83" fillId="6" borderId="70" xfId="6" applyNumberFormat="1" applyFont="1" applyFill="1" applyBorder="1" applyAlignment="1" applyProtection="1">
      <alignment wrapText="1"/>
      <protection locked="0"/>
    </xf>
    <xf numFmtId="4" fontId="6" fillId="5" borderId="62" xfId="6" applyNumberFormat="1" applyFont="1" applyFill="1" applyBorder="1"/>
    <xf numFmtId="2" fontId="0" fillId="4" borderId="34" xfId="8" applyNumberFormat="1" applyFont="1" applyFill="1" applyBorder="1" applyAlignment="1">
      <alignment vertical="top" wrapText="1"/>
    </xf>
    <xf numFmtId="0" fontId="11" fillId="0" borderId="34" xfId="2" applyNumberFormat="1" applyFont="1" applyFill="1" applyBorder="1" applyAlignment="1">
      <alignment wrapText="1"/>
    </xf>
    <xf numFmtId="2" fontId="15" fillId="0" borderId="38" xfId="2" applyNumberFormat="1" applyFont="1" applyFill="1" applyBorder="1" applyAlignment="1">
      <alignment horizontal="right" wrapText="1"/>
    </xf>
    <xf numFmtId="0" fontId="15" fillId="0" borderId="35" xfId="2" applyNumberFormat="1" applyFont="1" applyBorder="1" applyAlignment="1">
      <alignment wrapText="1"/>
    </xf>
    <xf numFmtId="4" fontId="12" fillId="0" borderId="39" xfId="6" applyNumberFormat="1" applyFont="1" applyFill="1" applyBorder="1" applyAlignment="1" applyProtection="1">
      <alignment vertical="center" wrapText="1"/>
    </xf>
    <xf numFmtId="4" fontId="6" fillId="4" borderId="39" xfId="6" applyNumberFormat="1" applyFont="1" applyFill="1" applyBorder="1" applyAlignment="1" applyProtection="1">
      <alignment wrapText="1"/>
      <protection locked="0"/>
    </xf>
    <xf numFmtId="4" fontId="6" fillId="0" borderId="39" xfId="6" applyNumberFormat="1" applyFont="1" applyFill="1" applyBorder="1" applyAlignment="1" applyProtection="1">
      <alignment wrapText="1"/>
      <protection locked="0"/>
    </xf>
    <xf numFmtId="4" fontId="6" fillId="0" borderId="39" xfId="6" applyNumberFormat="1" applyFont="1" applyBorder="1" applyAlignment="1" applyProtection="1">
      <alignment wrapText="1"/>
      <protection locked="0"/>
    </xf>
    <xf numFmtId="0" fontId="101" fillId="6" borderId="75" xfId="2" applyFont="1" applyFill="1" applyBorder="1" applyAlignment="1">
      <alignment wrapText="1"/>
    </xf>
    <xf numFmtId="0" fontId="83" fillId="6" borderId="75" xfId="2" applyFont="1" applyFill="1" applyBorder="1" applyAlignment="1">
      <alignment horizontal="left" wrapText="1"/>
    </xf>
    <xf numFmtId="0" fontId="83" fillId="6" borderId="70" xfId="2" applyNumberFormat="1" applyFont="1" applyFill="1" applyBorder="1" applyAlignment="1">
      <alignment wrapText="1"/>
    </xf>
    <xf numFmtId="4" fontId="101" fillId="6" borderId="71" xfId="6" applyNumberFormat="1" applyFont="1" applyFill="1" applyBorder="1" applyAlignment="1">
      <alignment horizontal="right" wrapText="1"/>
    </xf>
    <xf numFmtId="4" fontId="101" fillId="6" borderId="71" xfId="6" applyNumberFormat="1" applyFont="1" applyFill="1" applyBorder="1" applyAlignment="1" applyProtection="1">
      <alignment wrapText="1"/>
      <protection locked="0"/>
    </xf>
    <xf numFmtId="0" fontId="15" fillId="0" borderId="48" xfId="2" applyFont="1" applyBorder="1" applyAlignment="1">
      <alignment vertical="top" wrapText="1"/>
    </xf>
    <xf numFmtId="4" fontId="6" fillId="0" borderId="40" xfId="6" applyNumberFormat="1" applyFont="1" applyFill="1" applyBorder="1" applyAlignment="1">
      <alignment horizontal="right" wrapText="1"/>
    </xf>
    <xf numFmtId="4" fontId="6" fillId="0" borderId="40" xfId="6" applyNumberFormat="1" applyFont="1" applyBorder="1" applyAlignment="1" applyProtection="1">
      <alignment wrapText="1"/>
      <protection locked="0"/>
    </xf>
    <xf numFmtId="4" fontId="101" fillId="0" borderId="64" xfId="6" applyNumberFormat="1" applyFont="1" applyFill="1" applyBorder="1" applyAlignment="1">
      <alignment horizontal="right" wrapText="1"/>
    </xf>
    <xf numFmtId="4" fontId="101" fillId="6" borderId="34" xfId="6" applyNumberFormat="1" applyFont="1" applyFill="1" applyBorder="1" applyAlignment="1">
      <alignment horizontal="right" wrapText="1"/>
    </xf>
    <xf numFmtId="4" fontId="6" fillId="5" borderId="34" xfId="6" applyNumberFormat="1" applyFont="1" applyFill="1" applyBorder="1" applyAlignment="1">
      <alignment horizontal="right" wrapText="1"/>
    </xf>
    <xf numFmtId="4" fontId="6" fillId="5" borderId="57" xfId="6" applyNumberFormat="1" applyFont="1" applyFill="1" applyBorder="1" applyAlignment="1">
      <alignment horizontal="right" wrapText="1"/>
    </xf>
    <xf numFmtId="4" fontId="6" fillId="6" borderId="68" xfId="6" applyNumberFormat="1" applyFont="1" applyFill="1" applyBorder="1" applyAlignment="1">
      <alignment horizontal="right" wrapText="1"/>
    </xf>
    <xf numFmtId="0" fontId="6" fillId="4" borderId="34" xfId="2" applyFont="1" applyFill="1" applyBorder="1" applyAlignment="1">
      <alignment wrapText="1"/>
    </xf>
    <xf numFmtId="4" fontId="15" fillId="4" borderId="34" xfId="2" applyNumberFormat="1" applyFont="1" applyFill="1" applyBorder="1" applyAlignment="1">
      <alignment wrapText="1"/>
    </xf>
    <xf numFmtId="4" fontId="48" fillId="5" borderId="57" xfId="2" applyNumberFormat="1" applyFont="1" applyFill="1" applyBorder="1" applyAlignment="1">
      <alignment wrapText="1"/>
    </xf>
    <xf numFmtId="4" fontId="48" fillId="4" borderId="34" xfId="2" applyNumberFormat="1" applyFont="1" applyFill="1" applyBorder="1" applyAlignment="1">
      <alignment wrapText="1"/>
    </xf>
    <xf numFmtId="4" fontId="48" fillId="0" borderId="34" xfId="2" applyNumberFormat="1" applyFont="1" applyBorder="1" applyAlignment="1">
      <alignment wrapText="1"/>
    </xf>
    <xf numFmtId="2" fontId="15" fillId="0" borderId="34" xfId="2" applyNumberFormat="1" applyFont="1" applyBorder="1" applyAlignment="1">
      <alignment wrapText="1"/>
    </xf>
    <xf numFmtId="2" fontId="101" fillId="0" borderId="64" xfId="2" applyNumberFormat="1" applyFont="1" applyBorder="1" applyAlignment="1">
      <alignment vertical="top" wrapText="1"/>
    </xf>
    <xf numFmtId="0" fontId="83" fillId="6" borderId="34" xfId="2" applyNumberFormat="1" applyFont="1" applyFill="1" applyBorder="1" applyAlignment="1">
      <alignment wrapText="1"/>
    </xf>
    <xf numFmtId="0" fontId="11" fillId="6" borderId="68" xfId="2" applyFont="1" applyFill="1" applyBorder="1" applyAlignment="1">
      <alignment wrapText="1"/>
    </xf>
    <xf numFmtId="0" fontId="11" fillId="5" borderId="57" xfId="2" applyFont="1" applyFill="1" applyBorder="1" applyAlignment="1">
      <alignment horizontal="left" vertical="top" wrapText="1"/>
    </xf>
    <xf numFmtId="0" fontId="11" fillId="5" borderId="57" xfId="2" applyFont="1" applyFill="1" applyBorder="1" applyAlignment="1">
      <alignment vertical="top" wrapText="1"/>
    </xf>
    <xf numFmtId="0" fontId="101" fillId="0" borderId="64" xfId="2" applyFont="1" applyBorder="1" applyAlignment="1">
      <alignment horizontal="justify" vertical="top" wrapText="1"/>
    </xf>
    <xf numFmtId="0" fontId="83" fillId="6" borderId="34" xfId="2" applyFont="1" applyFill="1" applyBorder="1" applyAlignment="1">
      <alignment horizontal="left" vertical="top" wrapText="1"/>
    </xf>
    <xf numFmtId="0" fontId="11" fillId="0" borderId="34" xfId="2" applyFont="1" applyBorder="1" applyAlignment="1">
      <alignment horizontal="left" vertical="top" wrapText="1"/>
    </xf>
    <xf numFmtId="0" fontId="24" fillId="5" borderId="34" xfId="2" applyFont="1" applyFill="1" applyBorder="1" applyAlignment="1">
      <alignment horizontal="left" vertical="top" wrapText="1"/>
    </xf>
    <xf numFmtId="0" fontId="15" fillId="5" borderId="57" xfId="2" applyFont="1" applyFill="1" applyBorder="1" applyAlignment="1">
      <alignment horizontal="left" vertical="top" wrapText="1"/>
    </xf>
    <xf numFmtId="0" fontId="11" fillId="6" borderId="68" xfId="2" applyFont="1" applyFill="1" applyBorder="1" applyAlignment="1">
      <alignment horizontal="right" wrapText="1"/>
    </xf>
    <xf numFmtId="4" fontId="12" fillId="0" borderId="34" xfId="2" applyNumberFormat="1" applyFont="1" applyBorder="1"/>
    <xf numFmtId="4" fontId="101" fillId="0" borderId="64" xfId="6" applyNumberFormat="1" applyFont="1" applyBorder="1" applyAlignment="1" applyProtection="1">
      <alignment wrapText="1"/>
      <protection locked="0"/>
    </xf>
    <xf numFmtId="4" fontId="101" fillId="6" borderId="34" xfId="6" applyNumberFormat="1" applyFont="1" applyFill="1" applyBorder="1" applyAlignment="1" applyProtection="1">
      <alignment wrapText="1"/>
      <protection locked="0"/>
    </xf>
    <xf numFmtId="4" fontId="6" fillId="6" borderId="68" xfId="6" applyNumberFormat="1" applyFont="1" applyFill="1" applyBorder="1" applyAlignment="1" applyProtection="1">
      <alignment wrapText="1"/>
      <protection locked="0"/>
    </xf>
    <xf numFmtId="0" fontId="11" fillId="4" borderId="34" xfId="2" applyFont="1" applyFill="1" applyBorder="1" applyAlignment="1">
      <alignment horizontal="left" wrapText="1"/>
    </xf>
    <xf numFmtId="0" fontId="11" fillId="4" borderId="34" xfId="2" applyFont="1" applyFill="1" applyBorder="1" applyAlignment="1">
      <alignment vertical="top" wrapText="1"/>
    </xf>
    <xf numFmtId="14" fontId="11" fillId="5" borderId="57" xfId="2" applyNumberFormat="1" applyFont="1" applyFill="1" applyBorder="1" applyAlignment="1">
      <alignment vertical="top" wrapText="1"/>
    </xf>
    <xf numFmtId="14" fontId="15" fillId="0" borderId="34" xfId="2" applyNumberFormat="1" applyFont="1" applyBorder="1" applyAlignment="1">
      <alignment vertical="top" wrapText="1"/>
    </xf>
    <xf numFmtId="0" fontId="15" fillId="6" borderId="68" xfId="2" applyFont="1" applyFill="1" applyBorder="1" applyAlignment="1">
      <alignment wrapText="1"/>
    </xf>
    <xf numFmtId="0" fontId="15" fillId="0" borderId="28" xfId="2" applyFont="1" applyBorder="1" applyAlignment="1">
      <alignment vertical="top" wrapText="1"/>
    </xf>
    <xf numFmtId="0" fontId="48" fillId="0" borderId="39" xfId="2" applyFont="1" applyBorder="1" applyAlignment="1">
      <alignment wrapText="1"/>
    </xf>
    <xf numFmtId="0" fontId="83" fillId="6" borderId="63" xfId="2" applyFont="1" applyFill="1" applyBorder="1" applyAlignment="1">
      <alignment wrapText="1"/>
    </xf>
    <xf numFmtId="0" fontId="11" fillId="5" borderId="62" xfId="2" applyFont="1" applyFill="1" applyBorder="1" applyAlignment="1">
      <alignment vertical="top" wrapText="1"/>
    </xf>
    <xf numFmtId="0" fontId="15" fillId="0" borderId="39" xfId="2" applyFont="1" applyBorder="1" applyAlignment="1">
      <alignment vertical="top" wrapText="1"/>
    </xf>
    <xf numFmtId="165" fontId="15" fillId="0" borderId="39" xfId="2" applyNumberFormat="1" applyFont="1" applyBorder="1" applyAlignment="1">
      <alignment vertical="top" wrapText="1"/>
    </xf>
    <xf numFmtId="0" fontId="101" fillId="0" borderId="63" xfId="2" applyFont="1" applyBorder="1" applyAlignment="1">
      <alignment vertical="top" wrapText="1"/>
    </xf>
    <xf numFmtId="0" fontId="11" fillId="5" borderId="62" xfId="2" applyFont="1" applyFill="1" applyBorder="1" applyAlignment="1">
      <alignment horizontal="justify" vertical="top" wrapText="1"/>
    </xf>
    <xf numFmtId="0" fontId="15" fillId="0" borderId="39" xfId="2" applyFont="1" applyBorder="1" applyAlignment="1">
      <alignment horizontal="justify" vertical="top" wrapText="1"/>
    </xf>
    <xf numFmtId="0" fontId="15" fillId="0" borderId="39" xfId="2" applyFont="1" applyBorder="1" applyAlignment="1">
      <alignment horizontal="justify" wrapText="1"/>
    </xf>
    <xf numFmtId="0" fontId="15" fillId="0" borderId="39" xfId="2" applyNumberFormat="1" applyFont="1" applyBorder="1" applyAlignment="1">
      <alignment horizontal="center" vertical="top" wrapText="1"/>
    </xf>
    <xf numFmtId="4" fontId="6" fillId="0" borderId="34" xfId="2" applyNumberFormat="1" applyFont="1" applyBorder="1"/>
    <xf numFmtId="4" fontId="83" fillId="6" borderId="64" xfId="6" applyNumberFormat="1" applyFont="1" applyFill="1" applyBorder="1" applyAlignment="1">
      <alignment horizontal="right" wrapText="1"/>
    </xf>
    <xf numFmtId="0" fontId="101" fillId="6" borderId="39" xfId="2" applyFont="1" applyFill="1" applyBorder="1" applyAlignment="1">
      <alignment wrapText="1"/>
    </xf>
    <xf numFmtId="0" fontId="15" fillId="0" borderId="28" xfId="2" applyFont="1" applyBorder="1" applyAlignment="1">
      <alignment wrapText="1"/>
    </xf>
    <xf numFmtId="0" fontId="11" fillId="0" borderId="38" xfId="2" applyFont="1" applyBorder="1" applyAlignment="1">
      <alignment horizontal="left" vertical="top" wrapText="1"/>
    </xf>
    <xf numFmtId="0" fontId="11" fillId="0" borderId="38" xfId="2" applyNumberFormat="1" applyFont="1" applyBorder="1" applyAlignment="1">
      <alignment wrapText="1"/>
    </xf>
    <xf numFmtId="4" fontId="6" fillId="0" borderId="38" xfId="6" applyNumberFormat="1" applyFont="1" applyBorder="1" applyAlignment="1" applyProtection="1">
      <alignment wrapText="1"/>
      <protection locked="0"/>
    </xf>
    <xf numFmtId="0" fontId="41" fillId="5" borderId="40" xfId="2" applyFont="1" applyFill="1" applyBorder="1" applyAlignment="1">
      <alignment wrapText="1"/>
    </xf>
    <xf numFmtId="0" fontId="24" fillId="5" borderId="35" xfId="2" applyFont="1" applyFill="1" applyBorder="1" applyAlignment="1">
      <alignment horizontal="left" vertical="top" wrapText="1"/>
    </xf>
    <xf numFmtId="0" fontId="24" fillId="5" borderId="35" xfId="2" applyNumberFormat="1" applyFont="1" applyFill="1" applyBorder="1" applyAlignment="1">
      <alignment wrapText="1"/>
    </xf>
    <xf numFmtId="4" fontId="6" fillId="5" borderId="35" xfId="6" applyNumberFormat="1" applyFont="1" applyFill="1" applyBorder="1" applyAlignment="1">
      <alignment horizontal="right" wrapText="1"/>
    </xf>
    <xf numFmtId="4" fontId="6" fillId="5" borderId="35" xfId="6" applyNumberFormat="1" applyFont="1" applyFill="1" applyBorder="1" applyAlignment="1" applyProtection="1">
      <alignment wrapText="1"/>
      <protection locked="0"/>
    </xf>
    <xf numFmtId="0" fontId="41" fillId="0" borderId="35" xfId="2" applyFont="1" applyBorder="1" applyAlignment="1">
      <alignment wrapText="1"/>
    </xf>
    <xf numFmtId="0" fontId="41" fillId="5" borderId="31" xfId="2" applyFont="1" applyFill="1" applyBorder="1" applyAlignment="1">
      <alignment wrapText="1"/>
    </xf>
    <xf numFmtId="0" fontId="24" fillId="5" borderId="31" xfId="2" applyFont="1" applyFill="1" applyBorder="1" applyAlignment="1">
      <alignment horizontal="left" vertical="top" wrapText="1"/>
    </xf>
    <xf numFmtId="0" fontId="41" fillId="5" borderId="31" xfId="2" applyNumberFormat="1" applyFont="1" applyFill="1" applyBorder="1" applyAlignment="1">
      <alignment wrapText="1"/>
    </xf>
    <xf numFmtId="4" fontId="6" fillId="5" borderId="31" xfId="6" applyNumberFormat="1" applyFont="1" applyFill="1" applyBorder="1" applyAlignment="1">
      <alignment horizontal="right" wrapText="1"/>
    </xf>
    <xf numFmtId="4" fontId="6" fillId="5" borderId="31" xfId="6" applyNumberFormat="1" applyFont="1" applyFill="1" applyBorder="1" applyAlignment="1" applyProtection="1">
      <alignment wrapText="1"/>
      <protection locked="0"/>
    </xf>
    <xf numFmtId="0" fontId="41" fillId="0" borderId="43" xfId="2" applyFont="1" applyBorder="1" applyAlignment="1">
      <alignment wrapText="1"/>
    </xf>
    <xf numFmtId="0" fontId="15" fillId="4" borderId="27" xfId="2" applyFont="1" applyFill="1" applyBorder="1" applyAlignment="1">
      <alignment wrapText="1"/>
    </xf>
    <xf numFmtId="0" fontId="15" fillId="4" borderId="31" xfId="2" applyFont="1" applyFill="1" applyBorder="1" applyAlignment="1">
      <alignment horizontal="justify" wrapText="1"/>
    </xf>
    <xf numFmtId="0" fontId="15" fillId="4" borderId="31" xfId="2" applyNumberFormat="1" applyFont="1" applyFill="1" applyBorder="1" applyAlignment="1">
      <alignment wrapText="1"/>
    </xf>
    <xf numFmtId="4" fontId="6" fillId="4" borderId="31" xfId="6" applyNumberFormat="1" applyFont="1" applyFill="1" applyBorder="1" applyAlignment="1">
      <alignment horizontal="right" wrapText="1"/>
    </xf>
    <xf numFmtId="4" fontId="6" fillId="4" borderId="31" xfId="6" applyNumberFormat="1" applyFont="1" applyFill="1" applyBorder="1" applyAlignment="1" applyProtection="1">
      <alignment wrapText="1"/>
      <protection locked="0"/>
    </xf>
    <xf numFmtId="0" fontId="15" fillId="5" borderId="31" xfId="2" applyFont="1" applyFill="1" applyBorder="1" applyAlignment="1">
      <alignment wrapText="1"/>
    </xf>
    <xf numFmtId="0" fontId="15" fillId="5" borderId="31" xfId="2" applyFont="1" applyFill="1" applyBorder="1" applyAlignment="1">
      <alignment horizontal="left" vertical="top" wrapText="1"/>
    </xf>
    <xf numFmtId="4" fontId="6" fillId="5" borderId="31" xfId="6" applyNumberFormat="1" applyFont="1" applyFill="1" applyBorder="1"/>
    <xf numFmtId="0" fontId="15" fillId="0" borderId="43" xfId="2" applyFont="1" applyBorder="1" applyAlignment="1">
      <alignment wrapText="1"/>
    </xf>
    <xf numFmtId="0" fontId="15" fillId="5" borderId="27" xfId="2" applyFont="1" applyFill="1" applyBorder="1" applyAlignment="1">
      <alignment wrapText="1"/>
    </xf>
    <xf numFmtId="0" fontId="15" fillId="5" borderId="35" xfId="2" applyFont="1" applyFill="1" applyBorder="1" applyAlignment="1">
      <alignment wrapText="1"/>
    </xf>
    <xf numFmtId="0" fontId="15" fillId="5" borderId="35" xfId="2" applyFont="1" applyFill="1" applyBorder="1" applyAlignment="1">
      <alignment horizontal="left" vertical="top" wrapText="1"/>
    </xf>
    <xf numFmtId="0" fontId="101" fillId="6" borderId="64" xfId="2" applyFont="1" applyFill="1" applyBorder="1" applyAlignment="1">
      <alignment horizontal="left" wrapText="1"/>
    </xf>
    <xf numFmtId="14" fontId="11" fillId="5" borderId="57" xfId="2" applyNumberFormat="1" applyFont="1" applyFill="1" applyBorder="1" applyAlignment="1">
      <alignment horizontal="left" vertical="top" wrapText="1"/>
    </xf>
    <xf numFmtId="14" fontId="11" fillId="0" borderId="34" xfId="2" applyNumberFormat="1" applyFont="1" applyBorder="1" applyAlignment="1">
      <alignment horizontal="left" vertical="top" wrapText="1"/>
    </xf>
    <xf numFmtId="0" fontId="15" fillId="0" borderId="34" xfId="2" applyFont="1" applyFill="1" applyBorder="1" applyAlignment="1">
      <alignment horizontal="left" vertical="top" wrapText="1"/>
    </xf>
    <xf numFmtId="0" fontId="15" fillId="0" borderId="34" xfId="2" applyFont="1" applyBorder="1" applyAlignment="1">
      <alignment horizontal="left" vertical="top" wrapText="1"/>
    </xf>
    <xf numFmtId="0" fontId="83" fillId="6" borderId="64" xfId="2" applyFont="1" applyFill="1" applyBorder="1" applyAlignment="1">
      <alignment horizontal="left" vertical="top" wrapText="1"/>
    </xf>
    <xf numFmtId="0" fontId="15" fillId="0" borderId="34" xfId="2" applyFont="1" applyFill="1" applyBorder="1" applyAlignment="1">
      <alignment horizontal="justify" vertical="center" wrapText="1"/>
    </xf>
    <xf numFmtId="2" fontId="15" fillId="0" borderId="34" xfId="2" applyNumberFormat="1" applyFont="1" applyBorder="1" applyAlignment="1">
      <alignment vertical="top" wrapText="1"/>
    </xf>
    <xf numFmtId="2" fontId="83" fillId="6" borderId="64" xfId="2" applyNumberFormat="1" applyFont="1" applyFill="1" applyBorder="1" applyAlignment="1">
      <alignment vertical="top" wrapText="1"/>
    </xf>
    <xf numFmtId="2" fontId="11" fillId="5" borderId="57" xfId="2" applyNumberFormat="1" applyFont="1" applyFill="1" applyBorder="1" applyAlignment="1">
      <alignment vertical="top" wrapText="1"/>
    </xf>
    <xf numFmtId="2" fontId="11" fillId="0" borderId="34" xfId="2" applyNumberFormat="1" applyFont="1" applyBorder="1" applyAlignment="1">
      <alignment vertical="top" wrapText="1"/>
    </xf>
    <xf numFmtId="0" fontId="15" fillId="0" borderId="34" xfId="2" applyFont="1" applyFill="1" applyBorder="1" applyAlignment="1">
      <alignment vertical="top" wrapText="1"/>
    </xf>
    <xf numFmtId="4" fontId="101" fillId="6" borderId="63" xfId="6" applyNumberFormat="1" applyFont="1" applyFill="1" applyBorder="1"/>
    <xf numFmtId="0" fontId="15" fillId="0" borderId="28" xfId="2" applyFont="1" applyFill="1" applyBorder="1" applyAlignment="1">
      <alignment horizontal="left" wrapText="1"/>
    </xf>
    <xf numFmtId="0" fontId="11" fillId="0" borderId="38" xfId="2" applyFont="1" applyFill="1" applyBorder="1" applyAlignment="1">
      <alignment horizontal="left" vertical="top" wrapText="1"/>
    </xf>
    <xf numFmtId="2" fontId="11" fillId="0" borderId="38" xfId="2" applyNumberFormat="1" applyFont="1" applyFill="1" applyBorder="1" applyAlignment="1">
      <alignment vertical="top" wrapText="1"/>
    </xf>
    <xf numFmtId="4" fontId="6" fillId="0" borderId="28" xfId="6" applyNumberFormat="1" applyFont="1" applyFill="1" applyBorder="1"/>
    <xf numFmtId="0" fontId="15" fillId="0" borderId="38" xfId="2" applyFont="1" applyFill="1" applyBorder="1" applyAlignment="1">
      <alignment wrapText="1"/>
    </xf>
    <xf numFmtId="0" fontId="11" fillId="0" borderId="40" xfId="2" applyFont="1" applyBorder="1" applyAlignment="1">
      <alignment horizontal="left" vertical="top" wrapText="1"/>
    </xf>
    <xf numFmtId="0" fontId="11" fillId="0" borderId="35" xfId="2" applyFont="1" applyBorder="1" applyAlignment="1">
      <alignment horizontal="left" vertical="top" wrapText="1"/>
    </xf>
    <xf numFmtId="0" fontId="11" fillId="0" borderId="35" xfId="2" applyFont="1" applyBorder="1" applyAlignment="1">
      <alignment vertical="top" wrapText="1"/>
    </xf>
    <xf numFmtId="0" fontId="39" fillId="0" borderId="34" xfId="2" applyFont="1" applyFill="1" applyBorder="1" applyAlignment="1">
      <alignment horizontal="left" vertical="top" wrapText="1"/>
    </xf>
    <xf numFmtId="0" fontId="11" fillId="6" borderId="57" xfId="2" applyFont="1" applyFill="1" applyBorder="1" applyAlignment="1">
      <alignment horizontal="left" vertical="top" wrapText="1"/>
    </xf>
    <xf numFmtId="2" fontId="39" fillId="0" borderId="39" xfId="2" applyNumberFormat="1" applyFont="1" applyFill="1" applyBorder="1" applyAlignment="1">
      <alignment vertical="top" wrapText="1"/>
    </xf>
    <xf numFmtId="0" fontId="83" fillId="6" borderId="63" xfId="2" applyFont="1" applyFill="1" applyBorder="1" applyAlignment="1">
      <alignment vertical="top" wrapText="1"/>
    </xf>
    <xf numFmtId="0" fontId="11" fillId="4" borderId="39" xfId="2" applyFont="1" applyFill="1" applyBorder="1" applyAlignment="1">
      <alignment vertical="top" wrapText="1"/>
    </xf>
    <xf numFmtId="0" fontId="11" fillId="6" borderId="62" xfId="2" applyFont="1" applyFill="1" applyBorder="1" applyAlignment="1">
      <alignment vertical="top" wrapText="1"/>
    </xf>
    <xf numFmtId="2" fontId="15" fillId="5" borderId="62" xfId="2" applyNumberFormat="1" applyFont="1" applyFill="1" applyBorder="1" applyAlignment="1">
      <alignment wrapText="1"/>
    </xf>
    <xf numFmtId="2" fontId="15" fillId="4" borderId="39" xfId="2" applyNumberFormat="1" applyFont="1" applyFill="1" applyBorder="1" applyAlignment="1">
      <alignment wrapText="1"/>
    </xf>
    <xf numFmtId="4" fontId="50" fillId="0" borderId="34" xfId="6" applyNumberFormat="1" applyFont="1" applyFill="1" applyBorder="1" applyAlignment="1">
      <alignment horizontal="right" wrapText="1"/>
    </xf>
    <xf numFmtId="4" fontId="6" fillId="6" borderId="57" xfId="6" applyNumberFormat="1" applyFont="1" applyFill="1" applyBorder="1" applyAlignment="1">
      <alignment horizontal="right" wrapText="1"/>
    </xf>
    <xf numFmtId="4" fontId="6" fillId="5" borderId="62" xfId="6" applyNumberFormat="1" applyFont="1" applyFill="1" applyBorder="1" applyAlignment="1" applyProtection="1">
      <alignment wrapText="1"/>
      <protection locked="0"/>
    </xf>
    <xf numFmtId="4" fontId="6" fillId="5" borderId="39" xfId="6" applyNumberFormat="1" applyFont="1" applyFill="1" applyBorder="1" applyAlignment="1" applyProtection="1">
      <alignment wrapText="1"/>
      <protection locked="0"/>
    </xf>
    <xf numFmtId="4" fontId="6" fillId="6" borderId="62" xfId="6" applyNumberFormat="1" applyFont="1" applyFill="1" applyBorder="1" applyAlignment="1" applyProtection="1">
      <alignment wrapText="1"/>
      <protection locked="0"/>
    </xf>
    <xf numFmtId="0" fontId="15" fillId="6" borderId="57" xfId="2" applyFont="1" applyFill="1" applyBorder="1" applyAlignment="1">
      <alignment horizontal="left" wrapText="1"/>
    </xf>
    <xf numFmtId="0" fontId="101" fillId="6" borderId="27" xfId="2" applyFont="1" applyFill="1" applyBorder="1" applyAlignment="1">
      <alignment horizontal="left" wrapText="1"/>
    </xf>
    <xf numFmtId="0" fontId="83" fillId="6" borderId="27" xfId="2" applyFont="1" applyFill="1" applyBorder="1" applyAlignment="1">
      <alignment vertical="top" wrapText="1"/>
    </xf>
    <xf numFmtId="4" fontId="101" fillId="6" borderId="31" xfId="6" applyNumberFormat="1" applyFont="1" applyFill="1" applyBorder="1" applyAlignment="1">
      <alignment horizontal="right" wrapText="1"/>
    </xf>
    <xf numFmtId="4" fontId="101" fillId="6" borderId="27" xfId="6" applyNumberFormat="1" applyFont="1" applyFill="1" applyBorder="1" applyAlignment="1" applyProtection="1">
      <alignment wrapText="1"/>
      <protection locked="0"/>
    </xf>
    <xf numFmtId="0" fontId="11" fillId="4" borderId="40" xfId="2" applyFont="1" applyFill="1" applyBorder="1" applyAlignment="1">
      <alignment horizontal="left" vertical="top" wrapText="1"/>
    </xf>
    <xf numFmtId="0" fontId="11" fillId="4" borderId="35" xfId="2" applyFont="1" applyFill="1" applyBorder="1" applyAlignment="1">
      <alignment horizontal="left" vertical="top" wrapText="1"/>
    </xf>
    <xf numFmtId="0" fontId="11" fillId="4" borderId="40" xfId="2" applyFont="1" applyFill="1" applyBorder="1" applyAlignment="1">
      <alignment vertical="top" wrapText="1"/>
    </xf>
    <xf numFmtId="4" fontId="6" fillId="4" borderId="35" xfId="6" applyNumberFormat="1" applyFont="1" applyFill="1" applyBorder="1" applyAlignment="1">
      <alignment horizontal="right" wrapText="1"/>
    </xf>
    <xf numFmtId="4" fontId="6" fillId="4" borderId="40" xfId="6" applyNumberFormat="1" applyFont="1" applyFill="1" applyBorder="1" applyAlignment="1" applyProtection="1">
      <alignment wrapText="1"/>
      <protection locked="0"/>
    </xf>
    <xf numFmtId="0" fontId="83" fillId="6" borderId="27" xfId="2" applyFont="1" applyFill="1" applyBorder="1" applyAlignment="1">
      <alignment horizontal="left" vertical="top" wrapText="1"/>
    </xf>
    <xf numFmtId="0" fontId="41" fillId="5" borderId="34" xfId="2" applyFont="1" applyFill="1" applyBorder="1" applyAlignment="1">
      <alignment horizontal="left" wrapText="1"/>
    </xf>
    <xf numFmtId="0" fontId="24" fillId="5" borderId="39" xfId="2" applyFont="1" applyFill="1" applyBorder="1" applyAlignment="1">
      <alignment vertical="top" wrapText="1"/>
    </xf>
    <xf numFmtId="0" fontId="15" fillId="4" borderId="27" xfId="2" applyFont="1" applyFill="1" applyBorder="1" applyAlignment="1">
      <alignment horizontal="left" wrapText="1"/>
    </xf>
    <xf numFmtId="0" fontId="11" fillId="4" borderId="31" xfId="2" applyFont="1" applyFill="1" applyBorder="1" applyAlignment="1">
      <alignment horizontal="left" vertical="top" wrapText="1"/>
    </xf>
    <xf numFmtId="0" fontId="11" fillId="4" borderId="27" xfId="2" applyFont="1" applyFill="1" applyBorder="1" applyAlignment="1">
      <alignment vertical="top" wrapText="1"/>
    </xf>
    <xf numFmtId="4" fontId="6" fillId="4" borderId="27" xfId="6" applyNumberFormat="1" applyFont="1" applyFill="1" applyBorder="1" applyAlignment="1" applyProtection="1">
      <alignment wrapText="1"/>
      <protection locked="0"/>
    </xf>
    <xf numFmtId="0" fontId="15" fillId="5" borderId="40" xfId="2" applyFont="1" applyFill="1" applyBorder="1" applyAlignment="1">
      <alignment horizontal="left" wrapText="1"/>
    </xf>
    <xf numFmtId="0" fontId="15" fillId="5" borderId="40" xfId="2" applyFont="1" applyFill="1" applyBorder="1" applyAlignment="1">
      <alignment vertical="top" wrapText="1"/>
    </xf>
    <xf numFmtId="0" fontId="15" fillId="5" borderId="27" xfId="2" applyFont="1" applyFill="1" applyBorder="1" applyAlignment="1">
      <alignment horizontal="left" wrapText="1"/>
    </xf>
    <xf numFmtId="0" fontId="15" fillId="5" borderId="27" xfId="2" applyFont="1" applyFill="1" applyBorder="1" applyAlignment="1">
      <alignment vertical="top" wrapText="1"/>
    </xf>
    <xf numFmtId="4" fontId="6" fillId="5" borderId="27" xfId="6" applyNumberFormat="1" applyFont="1" applyFill="1" applyBorder="1"/>
    <xf numFmtId="4" fontId="6" fillId="5" borderId="40" xfId="6" applyNumberFormat="1" applyFont="1" applyFill="1" applyBorder="1" applyAlignment="1" applyProtection="1">
      <alignment wrapText="1"/>
      <protection locked="0"/>
    </xf>
    <xf numFmtId="0" fontId="9" fillId="0" borderId="34" xfId="2" applyFont="1" applyFill="1" applyBorder="1" applyAlignment="1">
      <alignment horizontal="justify" vertical="top" wrapText="1"/>
    </xf>
    <xf numFmtId="2" fontId="15" fillId="0" borderId="66" xfId="2" applyNumberFormat="1" applyFont="1" applyBorder="1" applyAlignment="1">
      <alignment vertical="top" wrapText="1"/>
    </xf>
    <xf numFmtId="4" fontId="15" fillId="5" borderId="59" xfId="2" applyNumberFormat="1" applyFont="1" applyFill="1" applyBorder="1" applyAlignment="1">
      <alignment wrapText="1"/>
    </xf>
    <xf numFmtId="4" fontId="15" fillId="0" borderId="60" xfId="2" applyNumberFormat="1" applyFont="1" applyFill="1" applyBorder="1" applyAlignment="1">
      <alignment wrapText="1"/>
    </xf>
    <xf numFmtId="4" fontId="6" fillId="0" borderId="35" xfId="6" applyNumberFormat="1" applyFont="1" applyFill="1" applyBorder="1" applyAlignment="1">
      <alignment horizontal="right" wrapText="1"/>
    </xf>
    <xf numFmtId="0" fontId="11" fillId="4" borderId="39" xfId="2" applyFont="1" applyFill="1" applyBorder="1" applyAlignment="1">
      <alignment wrapText="1"/>
    </xf>
    <xf numFmtId="0" fontId="11" fillId="4" borderId="28" xfId="2" applyFont="1" applyFill="1" applyBorder="1" applyAlignment="1">
      <alignment vertical="top" wrapText="1"/>
    </xf>
    <xf numFmtId="0" fontId="11" fillId="4" borderId="38" xfId="2" applyFont="1" applyFill="1" applyBorder="1" applyAlignment="1">
      <alignment horizontal="left" vertical="top" wrapText="1"/>
    </xf>
    <xf numFmtId="0" fontId="11" fillId="4" borderId="28" xfId="2" applyFont="1" applyFill="1" applyBorder="1" applyAlignment="1">
      <alignment wrapText="1"/>
    </xf>
    <xf numFmtId="4" fontId="6" fillId="4" borderId="38" xfId="6" applyNumberFormat="1" applyFont="1" applyFill="1" applyBorder="1" applyAlignment="1">
      <alignment horizontal="right" wrapText="1"/>
    </xf>
    <xf numFmtId="4" fontId="6" fillId="4" borderId="28" xfId="6" applyNumberFormat="1" applyFont="1" applyFill="1" applyBorder="1" applyAlignment="1" applyProtection="1">
      <alignment wrapText="1"/>
      <protection locked="0"/>
    </xf>
    <xf numFmtId="0" fontId="11" fillId="4" borderId="40" xfId="2" applyFont="1" applyFill="1" applyBorder="1" applyAlignment="1">
      <alignment wrapText="1"/>
    </xf>
    <xf numFmtId="0" fontId="11" fillId="4" borderId="27" xfId="2" applyFont="1" applyFill="1" applyBorder="1" applyAlignment="1">
      <alignment wrapText="1"/>
    </xf>
    <xf numFmtId="0" fontId="11" fillId="0" borderId="60" xfId="2" applyFont="1" applyFill="1" applyBorder="1" applyAlignment="1">
      <alignment vertical="top" wrapText="1"/>
    </xf>
    <xf numFmtId="0" fontId="11" fillId="0" borderId="35" xfId="2" applyFont="1" applyFill="1" applyBorder="1" applyAlignment="1">
      <alignment horizontal="left" vertical="top" wrapText="1"/>
    </xf>
    <xf numFmtId="4" fontId="6" fillId="0" borderId="40" xfId="6" applyNumberFormat="1" applyFont="1" applyFill="1" applyBorder="1" applyAlignment="1" applyProtection="1">
      <alignment wrapText="1"/>
      <protection locked="0"/>
    </xf>
    <xf numFmtId="0" fontId="11" fillId="0" borderId="34" xfId="2" applyFont="1" applyFill="1" applyBorder="1" applyAlignment="1">
      <alignment vertical="top" wrapText="1"/>
    </xf>
    <xf numFmtId="4" fontId="48" fillId="5" borderId="62" xfId="2" applyNumberFormat="1" applyFont="1" applyFill="1" applyBorder="1" applyAlignment="1">
      <alignment wrapText="1"/>
    </xf>
    <xf numFmtId="0" fontId="48" fillId="0" borderId="66" xfId="2" applyFont="1" applyBorder="1" applyAlignment="1">
      <alignment wrapText="1"/>
    </xf>
    <xf numFmtId="0" fontId="15" fillId="0" borderId="38" xfId="2" applyFont="1" applyBorder="1" applyAlignment="1">
      <alignment vertical="top" wrapText="1"/>
    </xf>
    <xf numFmtId="0" fontId="15" fillId="0" borderId="65" xfId="2" applyNumberFormat="1" applyFont="1" applyBorder="1" applyAlignment="1">
      <alignment vertical="top" wrapText="1"/>
    </xf>
    <xf numFmtId="0" fontId="15" fillId="4" borderId="40" xfId="2" applyFont="1" applyFill="1" applyBorder="1" applyAlignment="1">
      <alignment vertical="top" wrapText="1"/>
    </xf>
    <xf numFmtId="4" fontId="101" fillId="6" borderId="76" xfId="6" applyNumberFormat="1" applyFont="1" applyFill="1" applyBorder="1"/>
    <xf numFmtId="4" fontId="6" fillId="6" borderId="68" xfId="6" applyNumberFormat="1" applyFont="1" applyFill="1" applyBorder="1"/>
    <xf numFmtId="4" fontId="6" fillId="4" borderId="34" xfId="2" applyNumberFormat="1" applyFont="1" applyFill="1" applyBorder="1" applyAlignment="1">
      <alignment wrapText="1"/>
    </xf>
    <xf numFmtId="4" fontId="6" fillId="0" borderId="34" xfId="2" applyNumberFormat="1" applyFont="1" applyFill="1" applyBorder="1" applyAlignment="1">
      <alignment wrapText="1"/>
    </xf>
    <xf numFmtId="4" fontId="6" fillId="0" borderId="34" xfId="6" applyNumberFormat="1" applyFont="1" applyFill="1" applyBorder="1" applyAlignment="1">
      <alignment horizontal="right"/>
    </xf>
    <xf numFmtId="0" fontId="83" fillId="6" borderId="66" xfId="2" applyFont="1" applyFill="1" applyBorder="1" applyAlignment="1">
      <alignment vertical="top" wrapText="1"/>
    </xf>
    <xf numFmtId="0" fontId="41" fillId="5" borderId="59" xfId="2" applyFont="1" applyFill="1" applyBorder="1" applyAlignment="1">
      <alignment wrapText="1"/>
    </xf>
    <xf numFmtId="0" fontId="15" fillId="4" borderId="32" xfId="2" applyFont="1" applyFill="1" applyBorder="1" applyAlignment="1">
      <alignment wrapText="1"/>
    </xf>
    <xf numFmtId="0" fontId="15" fillId="5" borderId="59" xfId="2" applyFont="1" applyFill="1" applyBorder="1" applyAlignment="1">
      <alignment wrapText="1"/>
    </xf>
    <xf numFmtId="0" fontId="15" fillId="4" borderId="39" xfId="2" applyFont="1" applyFill="1" applyBorder="1" applyAlignment="1">
      <alignment wrapText="1"/>
    </xf>
    <xf numFmtId="0" fontId="11" fillId="4" borderId="39" xfId="2" applyFont="1" applyFill="1" applyBorder="1" applyAlignment="1">
      <alignment horizontal="left" vertical="top" wrapText="1"/>
    </xf>
    <xf numFmtId="4" fontId="11" fillId="0" borderId="48" xfId="6" applyNumberFormat="1" applyFont="1" applyFill="1" applyBorder="1"/>
    <xf numFmtId="4" fontId="6" fillId="0" borderId="35" xfId="6" applyNumberFormat="1" applyFont="1" applyFill="1" applyBorder="1" applyAlignment="1">
      <alignment horizontal="right"/>
    </xf>
    <xf numFmtId="0" fontId="44" fillId="6" borderId="78" xfId="2" applyFont="1" applyFill="1" applyBorder="1" applyAlignment="1">
      <alignment wrapText="1"/>
    </xf>
    <xf numFmtId="0" fontId="30" fillId="4" borderId="32" xfId="2" applyFont="1" applyFill="1" applyBorder="1" applyAlignment="1">
      <alignment horizontal="left" vertical="top" wrapText="1"/>
    </xf>
    <xf numFmtId="0" fontId="83" fillId="6" borderId="66" xfId="2" applyFont="1" applyFill="1" applyBorder="1" applyAlignment="1">
      <alignment horizontal="left" vertical="top" wrapText="1"/>
    </xf>
    <xf numFmtId="4" fontId="6" fillId="4" borderId="35" xfId="6" applyNumberFormat="1" applyFont="1" applyFill="1" applyBorder="1" applyAlignment="1" applyProtection="1">
      <alignment wrapText="1"/>
      <protection locked="0"/>
    </xf>
    <xf numFmtId="4" fontId="15" fillId="4" borderId="48" xfId="2" applyNumberFormat="1" applyFont="1" applyFill="1" applyBorder="1" applyAlignment="1">
      <alignment wrapText="1"/>
    </xf>
    <xf numFmtId="0" fontId="15" fillId="0" borderId="38" xfId="2" applyNumberFormat="1" applyFont="1" applyBorder="1" applyAlignment="1">
      <alignment wrapText="1"/>
    </xf>
    <xf numFmtId="0" fontId="83" fillId="6" borderId="38" xfId="2" applyFont="1" applyFill="1" applyBorder="1" applyAlignment="1">
      <alignment wrapText="1"/>
    </xf>
    <xf numFmtId="0" fontId="15" fillId="4" borderId="60" xfId="2" applyFont="1" applyFill="1" applyBorder="1" applyAlignment="1">
      <alignment vertical="top" wrapText="1"/>
    </xf>
    <xf numFmtId="0" fontId="15" fillId="4" borderId="27" xfId="2" applyFont="1" applyFill="1" applyBorder="1" applyAlignment="1">
      <alignment horizontal="left" vertical="top" wrapText="1"/>
    </xf>
    <xf numFmtId="0" fontId="15" fillId="4" borderId="43" xfId="2" applyNumberFormat="1" applyFont="1" applyFill="1" applyBorder="1" applyAlignment="1">
      <alignment wrapText="1"/>
    </xf>
    <xf numFmtId="0" fontId="15" fillId="4" borderId="66" xfId="2" applyFont="1" applyFill="1" applyBorder="1" applyAlignment="1">
      <alignment vertical="top" wrapText="1"/>
    </xf>
    <xf numFmtId="0" fontId="15" fillId="4" borderId="28" xfId="2" applyFont="1" applyFill="1" applyBorder="1" applyAlignment="1">
      <alignment vertical="top" wrapText="1"/>
    </xf>
    <xf numFmtId="0" fontId="15" fillId="4" borderId="38" xfId="2" applyNumberFormat="1" applyFont="1" applyFill="1" applyBorder="1" applyAlignment="1">
      <alignment wrapText="1"/>
    </xf>
    <xf numFmtId="0" fontId="41" fillId="5" borderId="60" xfId="2" applyFont="1" applyFill="1" applyBorder="1" applyAlignment="1">
      <alignment wrapText="1"/>
    </xf>
    <xf numFmtId="4" fontId="6" fillId="4" borderId="79" xfId="6" applyNumberFormat="1" applyFont="1" applyFill="1" applyBorder="1" applyAlignment="1" applyProtection="1">
      <alignment wrapText="1"/>
      <protection locked="0"/>
    </xf>
    <xf numFmtId="0" fontId="11" fillId="4" borderId="27" xfId="2" applyFont="1" applyFill="1" applyBorder="1" applyAlignment="1">
      <alignment horizontal="left" vertical="top" wrapText="1"/>
    </xf>
    <xf numFmtId="0" fontId="15" fillId="5" borderId="39" xfId="2" applyFont="1" applyFill="1" applyBorder="1" applyAlignment="1">
      <alignment wrapText="1"/>
    </xf>
    <xf numFmtId="0" fontId="24" fillId="5" borderId="27" xfId="2" applyFont="1" applyFill="1" applyBorder="1" applyAlignment="1">
      <alignment horizontal="left" vertical="top" wrapText="1"/>
    </xf>
    <xf numFmtId="4" fontId="41" fillId="5" borderId="31" xfId="2" applyNumberFormat="1" applyFont="1" applyFill="1" applyBorder="1" applyAlignment="1">
      <alignment wrapText="1"/>
    </xf>
    <xf numFmtId="4" fontId="15" fillId="5" borderId="28" xfId="2" applyNumberFormat="1" applyFont="1" applyFill="1" applyBorder="1" applyAlignment="1">
      <alignment wrapText="1"/>
    </xf>
    <xf numFmtId="0" fontId="15" fillId="5" borderId="40" xfId="2" applyFont="1" applyFill="1" applyBorder="1" applyAlignment="1">
      <alignment wrapText="1"/>
    </xf>
    <xf numFmtId="4" fontId="15" fillId="5" borderId="40" xfId="2" applyNumberFormat="1" applyFont="1" applyFill="1" applyBorder="1" applyAlignment="1">
      <alignment wrapText="1"/>
    </xf>
    <xf numFmtId="0" fontId="15" fillId="4" borderId="80" xfId="2" applyFont="1" applyFill="1" applyBorder="1" applyAlignment="1">
      <alignment wrapText="1"/>
    </xf>
    <xf numFmtId="4" fontId="0" fillId="4" borderId="35" xfId="6" applyNumberFormat="1" applyFont="1" applyFill="1" applyBorder="1" applyAlignment="1">
      <alignment horizontal="right" wrapText="1"/>
    </xf>
    <xf numFmtId="4" fontId="0" fillId="4" borderId="34" xfId="6" applyNumberFormat="1" applyFont="1" applyFill="1" applyBorder="1" applyAlignment="1">
      <alignment horizontal="right" wrapText="1"/>
    </xf>
    <xf numFmtId="4" fontId="11" fillId="4" borderId="34" xfId="6" applyNumberFormat="1" applyFont="1" applyFill="1" applyBorder="1"/>
    <xf numFmtId="4" fontId="11" fillId="0" borderId="34" xfId="6" applyNumberFormat="1" applyFont="1" applyFill="1" applyBorder="1"/>
    <xf numFmtId="2" fontId="11" fillId="4" borderId="39" xfId="2" applyNumberFormat="1" applyFont="1" applyFill="1" applyBorder="1" applyAlignment="1">
      <alignment vertical="top" wrapText="1"/>
    </xf>
    <xf numFmtId="0" fontId="30" fillId="4" borderId="40" xfId="2" applyFont="1" applyFill="1" applyBorder="1" applyAlignment="1">
      <alignment vertical="top" wrapText="1"/>
    </xf>
    <xf numFmtId="0" fontId="11" fillId="6" borderId="77" xfId="2" applyNumberFormat="1" applyFont="1" applyFill="1" applyBorder="1" applyAlignment="1">
      <alignment horizontal="right" wrapText="1"/>
    </xf>
    <xf numFmtId="4" fontId="15" fillId="5" borderId="31" xfId="2" applyNumberFormat="1" applyFont="1" applyFill="1" applyBorder="1" applyAlignment="1">
      <alignment wrapText="1"/>
    </xf>
    <xf numFmtId="4" fontId="11" fillId="5" borderId="35" xfId="2" applyNumberFormat="1" applyFont="1" applyFill="1" applyBorder="1" applyAlignment="1">
      <alignment wrapText="1"/>
    </xf>
    <xf numFmtId="4" fontId="43" fillId="6" borderId="68" xfId="2" applyNumberFormat="1" applyFont="1" applyFill="1" applyBorder="1" applyAlignment="1">
      <alignment wrapText="1"/>
    </xf>
    <xf numFmtId="4" fontId="6" fillId="4" borderId="80" xfId="2" applyNumberFormat="1" applyFont="1" applyFill="1" applyBorder="1" applyAlignment="1">
      <alignment wrapText="1"/>
    </xf>
    <xf numFmtId="4" fontId="6" fillId="4" borderId="80" xfId="6" applyNumberFormat="1" applyFont="1" applyFill="1" applyBorder="1" applyAlignment="1" applyProtection="1">
      <alignment horizontal="right" wrapText="1"/>
      <protection locked="0"/>
    </xf>
    <xf numFmtId="4" fontId="7" fillId="4" borderId="34" xfId="6" applyNumberFormat="1" applyFont="1" applyFill="1" applyBorder="1" applyAlignment="1" applyProtection="1">
      <alignment horizontal="right" wrapText="1"/>
      <protection locked="0"/>
    </xf>
    <xf numFmtId="0" fontId="30" fillId="4" borderId="27" xfId="2" applyFont="1" applyFill="1" applyBorder="1" applyAlignment="1">
      <alignment horizontal="right" vertical="top" wrapText="1"/>
    </xf>
    <xf numFmtId="0" fontId="30" fillId="4" borderId="39" xfId="2" applyFont="1" applyFill="1" applyBorder="1" applyAlignment="1">
      <alignment horizontal="right" vertical="top" wrapText="1"/>
    </xf>
    <xf numFmtId="0" fontId="6" fillId="4" borderId="27" xfId="2" applyFont="1" applyFill="1" applyBorder="1" applyAlignment="1">
      <alignment wrapText="1"/>
    </xf>
    <xf numFmtId="0" fontId="15" fillId="10" borderId="31" xfId="2" applyFont="1" applyFill="1" applyBorder="1" applyAlignment="1">
      <alignment wrapText="1"/>
    </xf>
    <xf numFmtId="0" fontId="94" fillId="0" borderId="34" xfId="2" applyNumberFormat="1" applyFont="1" applyFill="1" applyBorder="1" applyAlignment="1">
      <alignment horizontal="justify" wrapText="1"/>
    </xf>
    <xf numFmtId="0" fontId="97" fillId="0" borderId="0" xfId="2" applyFont="1" applyAlignment="1" applyProtection="1">
      <alignment horizontal="justify" vertical="top" wrapText="1"/>
    </xf>
    <xf numFmtId="0" fontId="24" fillId="11" borderId="57" xfId="2" applyFont="1" applyFill="1" applyBorder="1" applyAlignment="1">
      <alignment wrapText="1"/>
    </xf>
    <xf numFmtId="0" fontId="11" fillId="0" borderId="34" xfId="2" applyFont="1" applyFill="1" applyBorder="1" applyAlignment="1">
      <alignment wrapText="1"/>
    </xf>
    <xf numFmtId="0" fontId="15" fillId="0" borderId="81" xfId="2" applyNumberFormat="1" applyFont="1" applyBorder="1" applyAlignment="1">
      <alignment horizontal="right" wrapText="1"/>
    </xf>
    <xf numFmtId="0" fontId="15" fillId="11" borderId="62" xfId="2" applyNumberFormat="1" applyFont="1" applyFill="1" applyBorder="1" applyAlignment="1">
      <alignment horizontal="right" wrapText="1"/>
    </xf>
    <xf numFmtId="0" fontId="15" fillId="0" borderId="39" xfId="2" applyNumberFormat="1" applyFont="1" applyFill="1" applyBorder="1" applyAlignment="1">
      <alignment horizontal="right" wrapText="1"/>
    </xf>
    <xf numFmtId="0" fontId="15" fillId="0" borderId="76" xfId="2" applyFont="1" applyBorder="1" applyAlignment="1">
      <alignment vertical="top" wrapText="1"/>
    </xf>
    <xf numFmtId="0" fontId="24" fillId="11" borderId="57" xfId="2" applyFont="1" applyFill="1" applyBorder="1" applyAlignment="1">
      <alignment vertical="top" wrapText="1"/>
    </xf>
    <xf numFmtId="167" fontId="11" fillId="0" borderId="34" xfId="4" applyNumberFormat="1" applyFont="1" applyFill="1" applyBorder="1" applyAlignment="1">
      <alignment horizontal="right"/>
    </xf>
    <xf numFmtId="43" fontId="82" fillId="0" borderId="0" xfId="2" applyNumberFormat="1" applyFont="1" applyAlignment="1">
      <alignment horizontal="center" vertical="top"/>
    </xf>
    <xf numFmtId="0" fontId="83" fillId="0" borderId="0" xfId="2" applyFont="1" applyAlignment="1">
      <alignment horizontal="center" vertical="top"/>
    </xf>
    <xf numFmtId="0" fontId="129" fillId="0" borderId="0" xfId="2" applyFont="1" applyBorder="1" applyAlignment="1">
      <alignment vertical="top"/>
    </xf>
    <xf numFmtId="0" fontId="130" fillId="0" borderId="0" xfId="2" applyFont="1" applyBorder="1" applyAlignment="1">
      <alignment vertical="top"/>
    </xf>
    <xf numFmtId="0" fontId="131" fillId="0" borderId="0" xfId="2" applyFont="1" applyBorder="1" applyAlignment="1">
      <alignment vertical="top"/>
    </xf>
    <xf numFmtId="49" fontId="131" fillId="0" borderId="0" xfId="22" applyNumberFormat="1" applyFont="1" applyBorder="1" applyAlignment="1">
      <alignment horizontal="right"/>
    </xf>
    <xf numFmtId="0" fontId="131" fillId="0" borderId="0" xfId="22" applyFont="1" applyAlignment="1">
      <alignment horizontal="center"/>
    </xf>
    <xf numFmtId="49" fontId="131" fillId="0" borderId="23" xfId="22" applyNumberFormat="1" applyFont="1" applyBorder="1" applyAlignment="1">
      <alignment horizontal="right"/>
    </xf>
    <xf numFmtId="0" fontId="131" fillId="0" borderId="23" xfId="22" applyFont="1" applyBorder="1" applyAlignment="1">
      <alignment horizontal="center"/>
    </xf>
    <xf numFmtId="178" fontId="91" fillId="0" borderId="23" xfId="22" applyNumberFormat="1" applyFont="1" applyBorder="1" applyAlignment="1">
      <alignment horizontal="right"/>
    </xf>
    <xf numFmtId="49" fontId="131" fillId="0" borderId="14" xfId="22" applyNumberFormat="1" applyFont="1" applyBorder="1" applyAlignment="1">
      <alignment horizontal="right"/>
    </xf>
    <xf numFmtId="178" fontId="0" fillId="0" borderId="0" xfId="0" applyNumberFormat="1"/>
    <xf numFmtId="43" fontId="26" fillId="0" borderId="0" xfId="2" applyNumberFormat="1" applyFont="1"/>
    <xf numFmtId="4" fontId="118" fillId="0" borderId="0" xfId="2" applyNumberFormat="1" applyFont="1" applyBorder="1" applyAlignment="1">
      <alignment horizontal="center" vertical="top"/>
    </xf>
    <xf numFmtId="4" fontId="88" fillId="0" borderId="0" xfId="0" applyNumberFormat="1" applyFont="1"/>
    <xf numFmtId="0" fontId="93" fillId="0" borderId="0" xfId="2" applyNumberFormat="1" applyFont="1" applyAlignment="1">
      <alignment horizontal="justify" vertical="top" wrapText="1"/>
    </xf>
    <xf numFmtId="0" fontId="96" fillId="0" borderId="0" xfId="2" applyFont="1" applyAlignment="1">
      <alignment horizontal="justify" vertical="top" wrapText="1"/>
    </xf>
    <xf numFmtId="0" fontId="83" fillId="2" borderId="24" xfId="0" applyFont="1" applyFill="1" applyBorder="1" applyAlignment="1">
      <alignment horizontal="center" vertical="center"/>
    </xf>
    <xf numFmtId="0" fontId="109" fillId="0" borderId="0" xfId="2" applyFont="1"/>
    <xf numFmtId="0" fontId="83" fillId="2" borderId="2" xfId="0" applyFont="1" applyFill="1" applyBorder="1" applyAlignment="1">
      <alignment horizontal="center" vertical="center" wrapText="1"/>
    </xf>
    <xf numFmtId="0" fontId="83" fillId="0" borderId="2" xfId="0" applyFont="1" applyBorder="1" applyAlignment="1">
      <alignment horizontal="center" vertical="center" wrapText="1"/>
    </xf>
    <xf numFmtId="0" fontId="132" fillId="0" borderId="3"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0" xfId="0" applyFont="1" applyBorder="1" applyAlignment="1">
      <alignment horizontal="center" vertical="center" wrapText="1"/>
    </xf>
    <xf numFmtId="0" fontId="132" fillId="0" borderId="0" xfId="0" applyFont="1" applyBorder="1" applyAlignment="1">
      <alignment horizontal="center" vertical="center" wrapText="1"/>
    </xf>
    <xf numFmtId="0" fontId="132" fillId="0" borderId="0" xfId="0" applyFont="1" applyBorder="1" applyAlignment="1">
      <alignment horizontal="left" vertical="center" wrapText="1"/>
    </xf>
    <xf numFmtId="0" fontId="82" fillId="0" borderId="0" xfId="2" applyFont="1" applyBorder="1" applyAlignment="1">
      <alignment horizontal="center" vertical="top" wrapText="1"/>
    </xf>
    <xf numFmtId="0" fontId="83" fillId="0" borderId="0" xfId="2" applyFont="1" applyBorder="1" applyAlignment="1">
      <alignment horizontal="left" vertical="top" wrapText="1"/>
    </xf>
    <xf numFmtId="0" fontId="82" fillId="0" borderId="0" xfId="2" applyFont="1" applyBorder="1" applyAlignment="1">
      <alignment horizontal="justify" vertical="top" wrapText="1"/>
    </xf>
    <xf numFmtId="165" fontId="82" fillId="0" borderId="0" xfId="2" applyNumberFormat="1" applyFont="1" applyBorder="1" applyAlignment="1">
      <alignment horizontal="center" vertical="top" wrapText="1"/>
    </xf>
    <xf numFmtId="0" fontId="82" fillId="0" borderId="0" xfId="2" applyNumberFormat="1" applyFont="1" applyAlignment="1">
      <alignment horizontal="justify" vertical="top" wrapText="1"/>
    </xf>
    <xf numFmtId="2" fontId="34" fillId="0" borderId="0" xfId="2" applyNumberFormat="1" applyFont="1" applyAlignment="1">
      <alignment horizontal="center" vertical="top"/>
    </xf>
    <xf numFmtId="164" fontId="34" fillId="0" borderId="0" xfId="3" applyFont="1" applyAlignment="1">
      <alignment horizontal="center" vertical="top"/>
    </xf>
    <xf numFmtId="0" fontId="101" fillId="0" borderId="0" xfId="2" applyFont="1"/>
    <xf numFmtId="0" fontId="82" fillId="0" borderId="0" xfId="2" applyFont="1" applyAlignment="1">
      <alignment horizontal="right" vertical="top"/>
    </xf>
    <xf numFmtId="0" fontId="34" fillId="0" borderId="0" xfId="2" applyNumberFormat="1" applyFont="1" applyAlignment="1">
      <alignment horizontal="justify" vertical="top" wrapText="1"/>
    </xf>
    <xf numFmtId="0" fontId="34" fillId="0" borderId="0" xfId="2" applyNumberFormat="1" applyFont="1" applyBorder="1" applyAlignment="1">
      <alignment horizontal="justify" vertical="top" wrapText="1"/>
    </xf>
    <xf numFmtId="2" fontId="82" fillId="0" borderId="0" xfId="2" applyNumberFormat="1" applyFont="1" applyBorder="1" applyAlignment="1">
      <alignment horizontal="right" vertical="top"/>
    </xf>
    <xf numFmtId="164" fontId="34" fillId="0" borderId="0" xfId="3" applyFont="1" applyBorder="1" applyAlignment="1">
      <alignment horizontal="center" vertical="top"/>
    </xf>
    <xf numFmtId="0" fontId="34" fillId="0" borderId="25" xfId="2" applyFont="1" applyBorder="1" applyAlignment="1">
      <alignment horizontal="center" vertical="top"/>
    </xf>
    <xf numFmtId="0" fontId="82" fillId="0" borderId="25" xfId="2" applyFont="1" applyBorder="1" applyAlignment="1">
      <alignment horizontal="center" vertical="top"/>
    </xf>
    <xf numFmtId="164" fontId="83" fillId="0" borderId="25" xfId="3" applyFont="1" applyBorder="1" applyAlignment="1">
      <alignment horizontal="center" vertical="top"/>
    </xf>
    <xf numFmtId="0" fontId="83" fillId="0" borderId="0" xfId="2" applyFont="1" applyBorder="1" applyAlignment="1">
      <alignment horizontal="center" vertical="top" wrapText="1"/>
    </xf>
    <xf numFmtId="0" fontId="34" fillId="0" borderId="0" xfId="2" applyFont="1" applyBorder="1" applyAlignment="1">
      <alignment horizontal="center" vertical="top" wrapText="1"/>
    </xf>
    <xf numFmtId="0" fontId="34" fillId="0" borderId="0" xfId="2" applyFont="1" applyBorder="1" applyAlignment="1">
      <alignment horizontal="justify" vertical="top" wrapText="1"/>
    </xf>
    <xf numFmtId="2" fontId="82" fillId="0" borderId="0" xfId="2" applyNumberFormat="1" applyFont="1" applyBorder="1" applyAlignment="1">
      <alignment horizontal="right" vertical="top" wrapText="1"/>
    </xf>
    <xf numFmtId="0" fontId="82" fillId="0" borderId="0" xfId="2" applyFont="1" applyAlignment="1">
      <alignment horizontal="justify" vertical="top" wrapText="1"/>
    </xf>
    <xf numFmtId="0" fontId="83" fillId="0" borderId="25" xfId="2" applyFont="1" applyBorder="1" applyAlignment="1">
      <alignment horizontal="left" vertical="top" wrapText="1"/>
    </xf>
    <xf numFmtId="49" fontId="82" fillId="0" borderId="0" xfId="2" applyNumberFormat="1" applyFont="1" applyBorder="1" applyAlignment="1">
      <alignment horizontal="center" vertical="top" wrapText="1"/>
    </xf>
    <xf numFmtId="0" fontId="82" fillId="0" borderId="0" xfId="2" applyFont="1" applyBorder="1" applyAlignment="1">
      <alignment horizontal="right" vertical="top" wrapText="1"/>
    </xf>
    <xf numFmtId="0" fontId="34" fillId="0" borderId="21" xfId="2" applyFont="1" applyBorder="1" applyAlignment="1">
      <alignment horizontal="center" vertical="top"/>
    </xf>
    <xf numFmtId="0" fontId="83" fillId="0" borderId="21" xfId="2" applyFont="1" applyBorder="1" applyAlignment="1">
      <alignment horizontal="left" vertical="top" wrapText="1"/>
    </xf>
    <xf numFmtId="0" fontId="82" fillId="0" borderId="21" xfId="2" applyFont="1" applyBorder="1" applyAlignment="1">
      <alignment horizontal="center" vertical="top"/>
    </xf>
    <xf numFmtId="164" fontId="83" fillId="0" borderId="21" xfId="2" applyNumberFormat="1" applyFont="1" applyBorder="1" applyAlignment="1">
      <alignment horizontal="center" vertical="top"/>
    </xf>
    <xf numFmtId="0" fontId="82" fillId="0" borderId="0" xfId="2" applyFont="1" applyBorder="1" applyAlignment="1">
      <alignment horizontal="center" vertical="top"/>
    </xf>
    <xf numFmtId="0" fontId="140" fillId="0" borderId="0" xfId="2" applyFont="1" applyBorder="1" applyAlignment="1">
      <alignment horizontal="center" vertical="top"/>
    </xf>
    <xf numFmtId="0" fontId="101" fillId="0" borderId="0" xfId="2" applyFont="1" applyAlignment="1">
      <alignment horizontal="justify" vertical="top"/>
    </xf>
    <xf numFmtId="0" fontId="83" fillId="0" borderId="0" xfId="2" applyFont="1" applyAlignment="1">
      <alignment horizontal="right" vertical="top"/>
    </xf>
    <xf numFmtId="0" fontId="83" fillId="0" borderId="7" xfId="2" applyFont="1" applyBorder="1" applyAlignment="1">
      <alignment horizontal="center" vertical="top"/>
    </xf>
    <xf numFmtId="0" fontId="83" fillId="0" borderId="7" xfId="2" applyFont="1" applyBorder="1" applyAlignment="1">
      <alignment horizontal="justify" vertical="top"/>
    </xf>
    <xf numFmtId="0" fontId="83" fillId="0" borderId="7" xfId="2" applyFont="1" applyBorder="1" applyAlignment="1">
      <alignment horizontal="right" vertical="top"/>
    </xf>
    <xf numFmtId="0" fontId="82" fillId="0" borderId="7" xfId="2" applyFont="1" applyBorder="1" applyAlignment="1">
      <alignment horizontal="center" vertical="top"/>
    </xf>
    <xf numFmtId="164" fontId="82" fillId="0" borderId="7" xfId="3" applyFont="1" applyBorder="1" applyAlignment="1">
      <alignment horizontal="center" vertical="top"/>
    </xf>
    <xf numFmtId="0" fontId="83" fillId="0" borderId="0" xfId="2" applyNumberFormat="1" applyFont="1" applyAlignment="1">
      <alignment horizontal="justify" vertical="top" wrapText="1"/>
    </xf>
    <xf numFmtId="2" fontId="83" fillId="0" borderId="0" xfId="2" applyNumberFormat="1" applyFont="1" applyAlignment="1">
      <alignment horizontal="right" vertical="top"/>
    </xf>
    <xf numFmtId="0" fontId="82" fillId="0" borderId="5" xfId="2" applyFont="1" applyBorder="1" applyAlignment="1">
      <alignment horizontal="center" vertical="top"/>
    </xf>
    <xf numFmtId="164" fontId="82" fillId="0" borderId="5" xfId="3" applyFont="1" applyBorder="1" applyAlignment="1">
      <alignment horizontal="center" vertical="top"/>
    </xf>
    <xf numFmtId="0" fontId="87" fillId="0" borderId="0" xfId="2" applyFont="1" applyBorder="1" applyAlignment="1">
      <alignment horizontal="center" vertical="top" wrapText="1"/>
    </xf>
    <xf numFmtId="0" fontId="83" fillId="0" borderId="0" xfId="2" applyFont="1" applyBorder="1" applyAlignment="1">
      <alignment horizontal="justify" vertical="top" wrapText="1"/>
    </xf>
    <xf numFmtId="0" fontId="82" fillId="0" borderId="0" xfId="2" applyFont="1" applyAlignment="1">
      <alignment vertical="top" wrapText="1"/>
    </xf>
    <xf numFmtId="0" fontId="141" fillId="0" borderId="0" xfId="2" applyFont="1"/>
    <xf numFmtId="2" fontId="34" fillId="0" borderId="0" xfId="2" applyNumberFormat="1" applyFont="1"/>
    <xf numFmtId="164" fontId="34" fillId="0" borderId="0" xfId="3" applyFont="1"/>
    <xf numFmtId="0" fontId="34" fillId="0" borderId="26" xfId="2" applyFont="1" applyBorder="1" applyAlignment="1">
      <alignment horizontal="center" vertical="top"/>
    </xf>
    <xf numFmtId="0" fontId="82" fillId="0" borderId="26" xfId="2" applyFont="1" applyBorder="1" applyAlignment="1">
      <alignment horizontal="center" vertical="top"/>
    </xf>
    <xf numFmtId="2" fontId="82" fillId="0" borderId="26" xfId="2" applyNumberFormat="1" applyFont="1" applyBorder="1" applyAlignment="1">
      <alignment horizontal="right" vertical="top"/>
    </xf>
    <xf numFmtId="43" fontId="101" fillId="0" borderId="0" xfId="2" applyNumberFormat="1" applyFont="1"/>
    <xf numFmtId="0" fontId="114" fillId="0" borderId="0" xfId="2" applyFont="1" applyAlignment="1">
      <alignment horizontal="center" vertical="top"/>
    </xf>
    <xf numFmtId="165" fontId="83" fillId="0" borderId="4" xfId="2" applyNumberFormat="1" applyFont="1" applyBorder="1" applyAlignment="1">
      <alignment horizontal="center" vertical="top"/>
    </xf>
    <xf numFmtId="0" fontId="83" fillId="0" borderId="4" xfId="2" applyFont="1" applyBorder="1" applyAlignment="1">
      <alignment horizontal="justify" vertical="top"/>
    </xf>
    <xf numFmtId="0" fontId="83" fillId="0" borderId="4" xfId="2" applyFont="1" applyBorder="1" applyAlignment="1">
      <alignment horizontal="center" vertical="top"/>
    </xf>
    <xf numFmtId="0" fontId="83" fillId="0" borderId="4" xfId="2" applyFont="1" applyBorder="1" applyAlignment="1">
      <alignment horizontal="right" vertical="top"/>
    </xf>
    <xf numFmtId="0" fontId="83" fillId="0" borderId="8" xfId="2" applyFont="1" applyBorder="1" applyAlignment="1">
      <alignment horizontal="center" vertical="top"/>
    </xf>
    <xf numFmtId="0" fontId="83" fillId="0" borderId="5" xfId="2" applyFont="1" applyBorder="1" applyAlignment="1">
      <alignment horizontal="center" vertical="top"/>
    </xf>
    <xf numFmtId="0" fontId="83" fillId="0" borderId="0" xfId="2" applyFont="1" applyBorder="1" applyAlignment="1">
      <alignment horizontal="center" vertical="top"/>
    </xf>
    <xf numFmtId="0" fontId="83" fillId="0" borderId="0" xfId="2" applyFont="1" applyBorder="1" applyAlignment="1">
      <alignment horizontal="justify" vertical="top"/>
    </xf>
    <xf numFmtId="0" fontId="83" fillId="0" borderId="0" xfId="2" applyFont="1" applyBorder="1" applyAlignment="1">
      <alignment horizontal="right" vertical="top"/>
    </xf>
    <xf numFmtId="164" fontId="82" fillId="0" borderId="0" xfId="3" applyFont="1" applyBorder="1" applyAlignment="1">
      <alignment horizontal="center" vertical="top"/>
    </xf>
    <xf numFmtId="0" fontId="87" fillId="0" borderId="0" xfId="2" applyFont="1" applyAlignment="1">
      <alignment horizontal="right" vertical="top"/>
    </xf>
    <xf numFmtId="164" fontId="82" fillId="0" borderId="0" xfId="3" applyFont="1" applyAlignment="1">
      <alignment horizontal="center" vertical="top"/>
    </xf>
    <xf numFmtId="164" fontId="82" fillId="0" borderId="8" xfId="3" applyFont="1" applyBorder="1" applyAlignment="1">
      <alignment horizontal="center" vertical="top"/>
    </xf>
    <xf numFmtId="165" fontId="83" fillId="0" borderId="0" xfId="2" applyNumberFormat="1" applyFont="1" applyBorder="1" applyAlignment="1">
      <alignment horizontal="center" vertical="top"/>
    </xf>
    <xf numFmtId="164" fontId="82" fillId="0" borderId="11" xfId="3" applyFont="1" applyBorder="1" applyAlignment="1">
      <alignment horizontal="center" vertical="top"/>
    </xf>
    <xf numFmtId="0" fontId="83" fillId="0" borderId="6" xfId="2" applyFont="1" applyBorder="1" applyAlignment="1">
      <alignment horizontal="center" vertical="top"/>
    </xf>
    <xf numFmtId="0" fontId="83" fillId="0" borderId="6" xfId="2" applyFont="1" applyBorder="1" applyAlignment="1">
      <alignment horizontal="justify" vertical="top"/>
    </xf>
    <xf numFmtId="164" fontId="82" fillId="0" borderId="15" xfId="3" applyFont="1" applyBorder="1" applyAlignment="1">
      <alignment horizontal="center" vertical="top"/>
    </xf>
    <xf numFmtId="0" fontId="140" fillId="0" borderId="5" xfId="2" applyFont="1" applyBorder="1" applyAlignment="1">
      <alignment horizontal="center" vertical="top"/>
    </xf>
    <xf numFmtId="164" fontId="82" fillId="0" borderId="13" xfId="3" applyFont="1" applyBorder="1" applyAlignment="1">
      <alignment horizontal="center" vertical="top"/>
    </xf>
    <xf numFmtId="0" fontId="140" fillId="0" borderId="0" xfId="2" applyFont="1" applyAlignment="1">
      <alignment horizontal="right" vertical="top"/>
    </xf>
    <xf numFmtId="0" fontId="140" fillId="0" borderId="0" xfId="2" applyFont="1" applyAlignment="1">
      <alignment horizontal="center" vertical="top"/>
    </xf>
    <xf numFmtId="164" fontId="83" fillId="0" borderId="7" xfId="2" applyNumberFormat="1" applyFont="1" applyBorder="1" applyAlignment="1">
      <alignment horizontal="center" vertical="top"/>
    </xf>
    <xf numFmtId="0" fontId="142" fillId="0" borderId="0" xfId="2" applyFont="1"/>
    <xf numFmtId="0" fontId="114" fillId="0" borderId="0" xfId="2" applyFont="1"/>
    <xf numFmtId="180" fontId="34" fillId="0" borderId="0" xfId="2" applyNumberFormat="1" applyFont="1" applyAlignment="1">
      <alignment horizontal="right" vertical="top"/>
    </xf>
    <xf numFmtId="0" fontId="83" fillId="0" borderId="0" xfId="2" applyFont="1"/>
    <xf numFmtId="0" fontId="83" fillId="0" borderId="0" xfId="2" applyFont="1" applyBorder="1"/>
    <xf numFmtId="4" fontId="109" fillId="0" borderId="0" xfId="2" applyNumberFormat="1" applyFont="1"/>
    <xf numFmtId="0" fontId="101" fillId="0" borderId="0" xfId="2" applyFont="1" applyAlignment="1">
      <alignment horizontal="center"/>
    </xf>
    <xf numFmtId="0" fontId="34" fillId="0" borderId="0" xfId="0" applyFont="1" applyAlignment="1">
      <alignment horizontal="center"/>
    </xf>
    <xf numFmtId="0" fontId="102" fillId="0" borderId="0" xfId="0" applyFont="1" applyAlignment="1">
      <alignment horizontal="center"/>
    </xf>
    <xf numFmtId="168" fontId="34" fillId="0" borderId="0" xfId="12" applyNumberFormat="1" applyFont="1" applyFill="1" applyBorder="1" applyAlignment="1" applyProtection="1">
      <alignment horizontal="center"/>
    </xf>
    <xf numFmtId="3" fontId="82" fillId="0" borderId="0" xfId="12" applyNumberFormat="1" applyFont="1" applyFill="1" applyBorder="1" applyAlignment="1" applyProtection="1">
      <alignment horizontal="center"/>
    </xf>
    <xf numFmtId="0" fontId="94" fillId="0" borderId="0" xfId="0" applyFont="1" applyAlignment="1">
      <alignment horizontal="center"/>
    </xf>
    <xf numFmtId="3" fontId="34" fillId="0" borderId="0" xfId="12" applyNumberFormat="1" applyFont="1" applyFill="1" applyBorder="1" applyAlignment="1" applyProtection="1">
      <alignment horizontal="center"/>
    </xf>
    <xf numFmtId="0" fontId="34" fillId="0" borderId="0" xfId="0" applyFont="1" applyBorder="1" applyAlignment="1">
      <alignment horizontal="center"/>
    </xf>
    <xf numFmtId="0" fontId="34" fillId="0" borderId="0" xfId="17" applyFont="1" applyAlignment="1">
      <alignment horizontal="center"/>
    </xf>
    <xf numFmtId="3" fontId="82" fillId="0" borderId="0" xfId="16" applyNumberFormat="1" applyFont="1" applyAlignment="1">
      <alignment horizontal="center"/>
    </xf>
    <xf numFmtId="168" fontId="34" fillId="0" borderId="0" xfId="16" applyNumberFormat="1" applyFont="1" applyAlignment="1">
      <alignment horizontal="center"/>
    </xf>
    <xf numFmtId="0" fontId="34" fillId="0" borderId="0" xfId="20" applyFont="1" applyFill="1" applyAlignment="1">
      <alignment horizontal="center"/>
    </xf>
    <xf numFmtId="168" fontId="34" fillId="0" borderId="14" xfId="16" applyNumberFormat="1" applyFont="1" applyBorder="1" applyAlignment="1">
      <alignment horizontal="center"/>
    </xf>
    <xf numFmtId="0" fontId="102" fillId="0" borderId="0" xfId="17" applyFont="1" applyAlignment="1">
      <alignment horizontal="center"/>
    </xf>
    <xf numFmtId="4" fontId="34" fillId="0" borderId="0" xfId="0" applyNumberFormat="1" applyFont="1" applyAlignment="1">
      <alignment horizontal="center" vertical="center"/>
    </xf>
    <xf numFmtId="4" fontId="34" fillId="0" borderId="0" xfId="0" applyNumberFormat="1" applyFont="1" applyFill="1" applyAlignment="1">
      <alignment horizontal="center"/>
    </xf>
    <xf numFmtId="4" fontId="34" fillId="0" borderId="0" xfId="0" applyNumberFormat="1" applyFont="1" applyAlignment="1">
      <alignment horizontal="center"/>
    </xf>
    <xf numFmtId="0" fontId="82" fillId="0" borderId="0" xfId="0" applyFont="1" applyAlignment="1">
      <alignment horizontal="center" vertical="center"/>
    </xf>
    <xf numFmtId="0" fontId="34" fillId="0" borderId="0" xfId="2" applyFont="1" applyBorder="1" applyAlignment="1">
      <alignment vertical="top" wrapText="1"/>
    </xf>
    <xf numFmtId="0" fontId="82" fillId="0" borderId="0" xfId="2" applyNumberFormat="1" applyFont="1" applyAlignment="1">
      <alignment vertical="top" wrapText="1"/>
    </xf>
    <xf numFmtId="0" fontId="34" fillId="0" borderId="0" xfId="2" applyNumberFormat="1" applyFont="1" applyAlignment="1">
      <alignment vertical="top" wrapText="1"/>
    </xf>
    <xf numFmtId="0" fontId="34" fillId="0" borderId="0" xfId="2" applyNumberFormat="1" applyFont="1" applyBorder="1" applyAlignment="1">
      <alignment vertical="top" wrapText="1"/>
    </xf>
    <xf numFmtId="4" fontId="34" fillId="0" borderId="0" xfId="2" applyNumberFormat="1" applyFont="1" applyBorder="1" applyAlignment="1">
      <alignment horizontal="center" vertical="top"/>
    </xf>
    <xf numFmtId="4" fontId="82" fillId="0" borderId="26" xfId="2" applyNumberFormat="1" applyFont="1" applyBorder="1" applyAlignment="1">
      <alignment horizontal="center" vertical="top"/>
    </xf>
    <xf numFmtId="4" fontId="34" fillId="0" borderId="0" xfId="2" applyNumberFormat="1" applyFont="1" applyBorder="1" applyAlignment="1">
      <alignment horizontal="center" vertical="top" wrapText="1"/>
    </xf>
    <xf numFmtId="0" fontId="82" fillId="0" borderId="0" xfId="2" applyFont="1" applyBorder="1" applyAlignment="1">
      <alignment vertical="top" wrapText="1"/>
    </xf>
    <xf numFmtId="4" fontId="34" fillId="0" borderId="0" xfId="3" applyNumberFormat="1" applyFont="1" applyAlignment="1">
      <alignment horizontal="center" vertical="top"/>
    </xf>
    <xf numFmtId="0" fontId="93" fillId="0" borderId="0" xfId="2" applyNumberFormat="1" applyFont="1" applyAlignment="1">
      <alignment vertical="top" wrapText="1"/>
    </xf>
    <xf numFmtId="0" fontId="82" fillId="0" borderId="26" xfId="2" applyFont="1" applyBorder="1" applyAlignment="1">
      <alignment vertical="top" wrapText="1"/>
    </xf>
    <xf numFmtId="4" fontId="82" fillId="0" borderId="0" xfId="2" applyNumberFormat="1" applyFont="1" applyBorder="1" applyAlignment="1">
      <alignment horizontal="center" vertical="top"/>
    </xf>
    <xf numFmtId="0" fontId="82" fillId="0" borderId="0" xfId="2" applyFont="1" applyFill="1" applyAlignment="1">
      <alignment horizontal="justify" vertical="top" wrapText="1"/>
    </xf>
    <xf numFmtId="0" fontId="82" fillId="0" borderId="0" xfId="2" applyFont="1" applyAlignment="1">
      <alignment horizontal="right"/>
    </xf>
    <xf numFmtId="0" fontId="109" fillId="0" borderId="0" xfId="2" applyFont="1" applyAlignment="1">
      <alignment horizontal="center" vertical="top"/>
    </xf>
    <xf numFmtId="165" fontId="82" fillId="0" borderId="0" xfId="2" applyNumberFormat="1" applyFont="1" applyFill="1" applyBorder="1" applyAlignment="1">
      <alignment horizontal="center" vertical="top" wrapText="1"/>
    </xf>
    <xf numFmtId="0" fontId="82" fillId="0" borderId="0" xfId="2" applyFont="1" applyFill="1" applyAlignment="1">
      <alignment horizontal="right" vertical="top"/>
    </xf>
    <xf numFmtId="0" fontId="109" fillId="0" borderId="0" xfId="2" applyFont="1" applyFill="1" applyAlignment="1">
      <alignment horizontal="center" vertical="top"/>
    </xf>
    <xf numFmtId="4" fontId="34" fillId="0" borderId="0" xfId="2" applyNumberFormat="1" applyFont="1" applyFill="1" applyAlignment="1">
      <alignment horizontal="center" vertical="top"/>
    </xf>
    <xf numFmtId="0" fontId="138" fillId="0" borderId="0" xfId="2" applyFont="1" applyFill="1" applyAlignment="1">
      <alignment horizontal="justify" vertical="top" wrapText="1"/>
    </xf>
    <xf numFmtId="0" fontId="109" fillId="0" borderId="0" xfId="2" applyFont="1" applyFill="1"/>
    <xf numFmtId="0" fontId="82" fillId="0" borderId="0" xfId="2" applyFont="1" applyFill="1" applyBorder="1" applyAlignment="1">
      <alignment horizontal="justify" vertical="top" wrapText="1"/>
    </xf>
    <xf numFmtId="0" fontId="140" fillId="0" borderId="0" xfId="2" applyFont="1" applyFill="1" applyBorder="1" applyAlignment="1">
      <alignment horizontal="justify" vertical="top" wrapText="1"/>
    </xf>
    <xf numFmtId="0" fontId="82" fillId="0" borderId="0" xfId="2" applyFont="1" applyFill="1" applyAlignment="1">
      <alignment vertical="top" wrapText="1"/>
    </xf>
    <xf numFmtId="1" fontId="82" fillId="0" borderId="0" xfId="2" applyNumberFormat="1" applyFont="1" applyFill="1" applyAlignment="1">
      <alignment horizontal="right" vertical="top"/>
    </xf>
    <xf numFmtId="1" fontId="82" fillId="0" borderId="0" xfId="2" applyNumberFormat="1" applyFont="1" applyAlignment="1">
      <alignment horizontal="right" vertical="top"/>
    </xf>
    <xf numFmtId="0" fontId="138" fillId="0" borderId="0" xfId="2" applyFont="1" applyAlignment="1">
      <alignment vertical="top" wrapText="1"/>
    </xf>
    <xf numFmtId="0" fontId="137" fillId="0" borderId="0" xfId="2" applyFont="1" applyAlignment="1">
      <alignment vertical="top" wrapText="1"/>
    </xf>
    <xf numFmtId="165" fontId="34" fillId="0" borderId="0" xfId="2" applyNumberFormat="1" applyFont="1" applyBorder="1" applyAlignment="1">
      <alignment horizontal="center" vertical="top" wrapText="1"/>
    </xf>
    <xf numFmtId="0" fontId="34" fillId="0" borderId="0" xfId="2" applyFont="1" applyAlignment="1">
      <alignment horizontal="right"/>
    </xf>
    <xf numFmtId="2" fontId="82" fillId="0" borderId="0" xfId="2" applyNumberFormat="1" applyFont="1" applyAlignment="1">
      <alignment horizontal="right"/>
    </xf>
    <xf numFmtId="0" fontId="83" fillId="0" borderId="26" xfId="2" applyFont="1" applyBorder="1" applyAlignment="1">
      <alignment vertical="top" wrapText="1"/>
    </xf>
    <xf numFmtId="4" fontId="83" fillId="0" borderId="26" xfId="2" applyNumberFormat="1" applyFont="1" applyBorder="1" applyAlignment="1">
      <alignment horizontal="center" vertical="top"/>
    </xf>
    <xf numFmtId="0" fontId="101" fillId="0" borderId="0" xfId="2" applyFont="1" applyAlignment="1">
      <alignment vertical="top"/>
    </xf>
    <xf numFmtId="0" fontId="83" fillId="0" borderId="7" xfId="2" applyFont="1" applyBorder="1" applyAlignment="1">
      <alignment vertical="top"/>
    </xf>
    <xf numFmtId="0" fontId="83" fillId="0" borderId="18" xfId="2" applyFont="1" applyBorder="1" applyAlignment="1">
      <alignment vertical="top"/>
    </xf>
    <xf numFmtId="0" fontId="83" fillId="0" borderId="0" xfId="2" applyNumberFormat="1" applyFont="1" applyAlignment="1">
      <alignment vertical="top" wrapText="1"/>
    </xf>
    <xf numFmtId="0" fontId="87" fillId="0" borderId="0" xfId="2" applyFont="1" applyBorder="1" applyAlignment="1">
      <alignment vertical="top" wrapText="1"/>
    </xf>
    <xf numFmtId="0" fontId="83" fillId="0" borderId="0" xfId="2" applyFont="1" applyBorder="1" applyAlignment="1">
      <alignment vertical="top" wrapText="1"/>
    </xf>
    <xf numFmtId="164" fontId="34" fillId="0" borderId="0" xfId="3" applyFont="1" applyAlignment="1">
      <alignment horizontal="left" vertical="top"/>
    </xf>
    <xf numFmtId="0" fontId="34" fillId="0" borderId="0" xfId="2" applyFont="1" applyAlignment="1">
      <alignment vertical="top"/>
    </xf>
    <xf numFmtId="0" fontId="34" fillId="0" borderId="0" xfId="2" applyFont="1" applyAlignment="1">
      <alignment horizontal="center"/>
    </xf>
    <xf numFmtId="2" fontId="34" fillId="0" borderId="0" xfId="2" applyNumberFormat="1" applyFont="1" applyAlignment="1">
      <alignment horizontal="center"/>
    </xf>
    <xf numFmtId="164" fontId="34" fillId="0" borderId="0" xfId="3" applyFont="1" applyAlignment="1">
      <alignment horizontal="center"/>
    </xf>
    <xf numFmtId="0" fontId="140" fillId="0" borderId="0" xfId="2" applyFont="1"/>
    <xf numFmtId="0" fontId="87" fillId="0" borderId="0" xfId="2" applyFont="1" applyAlignment="1">
      <alignment vertical="top"/>
    </xf>
    <xf numFmtId="0" fontId="83" fillId="0" borderId="4" xfId="2" applyFont="1" applyBorder="1" applyAlignment="1">
      <alignment vertical="top"/>
    </xf>
    <xf numFmtId="0" fontId="83" fillId="0" borderId="9" xfId="2" applyFont="1" applyBorder="1" applyAlignment="1">
      <alignment horizontal="center" vertical="top"/>
    </xf>
    <xf numFmtId="0" fontId="83" fillId="0" borderId="9" xfId="2" applyFont="1" applyBorder="1" applyAlignment="1">
      <alignment vertical="top"/>
    </xf>
    <xf numFmtId="0" fontId="83" fillId="0" borderId="9" xfId="2" applyFont="1" applyBorder="1" applyAlignment="1">
      <alignment horizontal="right" vertical="top"/>
    </xf>
    <xf numFmtId="164" fontId="82" fillId="0" borderId="10" xfId="3" applyFont="1" applyBorder="1" applyAlignment="1">
      <alignment horizontal="center" vertical="top"/>
    </xf>
    <xf numFmtId="0" fontId="83" fillId="0" borderId="0" xfId="2" applyFont="1" applyAlignment="1">
      <alignment vertical="top"/>
    </xf>
    <xf numFmtId="0" fontId="83" fillId="0" borderId="0" xfId="2" applyFont="1" applyBorder="1" applyAlignment="1">
      <alignment vertical="top"/>
    </xf>
    <xf numFmtId="0" fontId="82" fillId="0" borderId="4" xfId="2" applyFont="1" applyBorder="1" applyAlignment="1">
      <alignment horizontal="center" vertical="top"/>
    </xf>
    <xf numFmtId="0" fontId="83" fillId="0" borderId="4" xfId="2" applyNumberFormat="1" applyFont="1" applyBorder="1" applyAlignment="1">
      <alignment vertical="top" wrapText="1"/>
    </xf>
    <xf numFmtId="2" fontId="83" fillId="0" borderId="4" xfId="2" applyNumberFormat="1" applyFont="1" applyBorder="1" applyAlignment="1">
      <alignment horizontal="right" vertical="top"/>
    </xf>
    <xf numFmtId="43" fontId="34" fillId="0" borderId="0" xfId="2" applyNumberFormat="1" applyFont="1" applyAlignment="1">
      <alignment horizontal="center" vertical="top"/>
    </xf>
    <xf numFmtId="0" fontId="63" fillId="0" borderId="0" xfId="0" applyFont="1" applyAlignment="1">
      <alignment horizontal="center"/>
    </xf>
    <xf numFmtId="0" fontId="67" fillId="0" borderId="0" xfId="0" applyFont="1" applyAlignment="1">
      <alignment horizontal="center"/>
    </xf>
    <xf numFmtId="168" fontId="63" fillId="0" borderId="0" xfId="12" applyNumberFormat="1" applyFont="1" applyFill="1" applyBorder="1" applyAlignment="1" applyProtection="1">
      <alignment horizontal="center"/>
    </xf>
    <xf numFmtId="3" fontId="63" fillId="0" borderId="0" xfId="12" applyNumberFormat="1" applyFont="1" applyFill="1" applyBorder="1" applyAlignment="1" applyProtection="1">
      <alignment horizontal="center"/>
    </xf>
    <xf numFmtId="0" fontId="63" fillId="0" borderId="0" xfId="17" applyFont="1" applyAlignment="1">
      <alignment horizontal="center"/>
    </xf>
    <xf numFmtId="168" fontId="63" fillId="0" borderId="0" xfId="16" applyNumberFormat="1" applyFont="1" applyAlignment="1">
      <alignment horizontal="center"/>
    </xf>
    <xf numFmtId="0" fontId="63" fillId="0" borderId="0" xfId="20" applyFont="1" applyFill="1" applyAlignment="1">
      <alignment horizontal="center"/>
    </xf>
    <xf numFmtId="0" fontId="34" fillId="0" borderId="0" xfId="0" applyFont="1" applyAlignment="1">
      <alignment horizontal="center" vertical="center"/>
    </xf>
    <xf numFmtId="0" fontId="34" fillId="0" borderId="0" xfId="0" applyFont="1" applyFill="1" applyAlignment="1">
      <alignment horizontal="center"/>
    </xf>
    <xf numFmtId="0" fontId="0" fillId="0" borderId="0" xfId="0" applyFont="1" applyAlignment="1">
      <alignment horizontal="center"/>
    </xf>
    <xf numFmtId="0" fontId="37" fillId="5" borderId="40" xfId="2" applyFont="1" applyFill="1" applyBorder="1" applyAlignment="1" applyProtection="1">
      <alignment horizontal="center" wrapText="1"/>
    </xf>
    <xf numFmtId="0" fontId="97" fillId="0" borderId="0" xfId="2" applyFont="1" applyAlignment="1" applyProtection="1">
      <alignment horizontal="center" wrapText="1"/>
    </xf>
    <xf numFmtId="0" fontId="9" fillId="0" borderId="0" xfId="2" applyFont="1" applyAlignment="1">
      <alignment horizontal="center" wrapText="1"/>
    </xf>
    <xf numFmtId="0" fontId="15" fillId="0" borderId="0" xfId="2" applyFont="1" applyAlignment="1">
      <alignment horizontal="center" wrapText="1"/>
    </xf>
    <xf numFmtId="0" fontId="15" fillId="0" borderId="34" xfId="2" applyFont="1" applyBorder="1" applyAlignment="1">
      <alignment horizontal="center" vertical="center" wrapText="1"/>
    </xf>
    <xf numFmtId="0" fontId="15" fillId="0" borderId="0" xfId="2" applyFont="1" applyFill="1" applyAlignment="1" applyProtection="1">
      <alignment horizontal="center" wrapText="1"/>
    </xf>
    <xf numFmtId="0" fontId="15" fillId="0" borderId="0" xfId="2" applyFont="1" applyAlignment="1" applyProtection="1">
      <alignment horizontal="center" wrapText="1"/>
    </xf>
    <xf numFmtId="0" fontId="9" fillId="0" borderId="0" xfId="2" applyFont="1" applyAlignment="1">
      <alignment horizontal="center"/>
    </xf>
    <xf numFmtId="0" fontId="15" fillId="0" borderId="34" xfId="2" applyFont="1" applyBorder="1" applyAlignment="1">
      <alignment horizontal="center" wrapText="1"/>
    </xf>
    <xf numFmtId="0" fontId="9" fillId="0" borderId="34" xfId="2" applyFont="1" applyBorder="1" applyAlignment="1">
      <alignment horizontal="center"/>
    </xf>
    <xf numFmtId="0" fontId="97" fillId="0" borderId="34" xfId="2" applyFont="1" applyBorder="1" applyAlignment="1">
      <alignment horizontal="center"/>
    </xf>
    <xf numFmtId="0" fontId="97" fillId="0" borderId="0" xfId="2" applyFont="1" applyAlignment="1">
      <alignment horizontal="center" vertical="center" wrapText="1"/>
    </xf>
    <xf numFmtId="0" fontId="97" fillId="0" borderId="34" xfId="2" applyFont="1" applyBorder="1" applyAlignment="1">
      <alignment horizontal="center" vertical="center" wrapText="1"/>
    </xf>
    <xf numFmtId="0" fontId="9" fillId="0" borderId="38" xfId="2" applyFont="1" applyBorder="1" applyAlignment="1">
      <alignment horizontal="center"/>
    </xf>
    <xf numFmtId="0" fontId="9" fillId="0" borderId="35" xfId="2" applyFont="1" applyBorder="1" applyAlignment="1">
      <alignment horizontal="center"/>
    </xf>
    <xf numFmtId="174" fontId="9" fillId="0" borderId="34" xfId="2" applyNumberFormat="1" applyFont="1" applyBorder="1" applyAlignment="1">
      <alignment horizontal="center"/>
    </xf>
    <xf numFmtId="0" fontId="15" fillId="0" borderId="0" xfId="2" applyFont="1" applyAlignment="1">
      <alignment horizontal="center" vertical="center" wrapText="1"/>
    </xf>
    <xf numFmtId="0" fontId="9" fillId="0" borderId="0" xfId="2" applyFont="1" applyAlignment="1">
      <alignment horizontal="center" vertical="center"/>
    </xf>
    <xf numFmtId="0" fontId="9" fillId="0" borderId="38" xfId="2" applyFont="1" applyBorder="1" applyAlignment="1">
      <alignment horizontal="center" vertical="center"/>
    </xf>
    <xf numFmtId="0" fontId="9" fillId="4" borderId="35" xfId="2" applyFont="1" applyFill="1" applyBorder="1" applyAlignment="1">
      <alignment horizontal="center"/>
    </xf>
    <xf numFmtId="0" fontId="9" fillId="7" borderId="35" xfId="2" applyFont="1" applyFill="1" applyBorder="1" applyAlignment="1">
      <alignment horizontal="center"/>
    </xf>
    <xf numFmtId="0" fontId="15" fillId="0" borderId="0" xfId="2" applyFont="1" applyFill="1" applyAlignment="1">
      <alignment horizontal="center" vertical="center" wrapText="1"/>
    </xf>
    <xf numFmtId="0" fontId="15" fillId="0" borderId="0" xfId="2" applyFont="1" applyAlignment="1">
      <alignment horizontal="center"/>
    </xf>
    <xf numFmtId="0" fontId="15" fillId="0" borderId="28" xfId="2" applyFont="1" applyBorder="1" applyAlignment="1">
      <alignment horizontal="center" wrapText="1"/>
    </xf>
    <xf numFmtId="0" fontId="56" fillId="0" borderId="39" xfId="2" applyFont="1" applyBorder="1" applyAlignment="1">
      <alignment horizontal="center"/>
    </xf>
    <xf numFmtId="0" fontId="9" fillId="0" borderId="39" xfId="2" applyFont="1" applyBorder="1" applyAlignment="1">
      <alignment horizontal="center"/>
    </xf>
    <xf numFmtId="0" fontId="9" fillId="0" borderId="27" xfId="2" applyFont="1" applyBorder="1" applyAlignment="1">
      <alignment horizontal="center"/>
    </xf>
    <xf numFmtId="0" fontId="15" fillId="0" borderId="39" xfId="2" applyFont="1" applyBorder="1" applyAlignment="1">
      <alignment horizontal="center" wrapText="1"/>
    </xf>
    <xf numFmtId="0" fontId="37" fillId="0" borderId="39" xfId="2" applyFont="1" applyFill="1" applyBorder="1" applyAlignment="1">
      <alignment horizontal="center" wrapText="1"/>
    </xf>
    <xf numFmtId="0" fontId="15" fillId="5" borderId="62" xfId="2" applyFont="1" applyFill="1" applyBorder="1" applyAlignment="1">
      <alignment horizontal="center" wrapText="1"/>
    </xf>
    <xf numFmtId="0" fontId="15" fillId="0" borderId="40" xfId="2" applyFont="1" applyBorder="1" applyAlignment="1">
      <alignment horizontal="center" wrapText="1"/>
    </xf>
    <xf numFmtId="0" fontId="15" fillId="0" borderId="31" xfId="2" applyFont="1" applyBorder="1" applyAlignment="1">
      <alignment horizontal="center" wrapText="1"/>
    </xf>
    <xf numFmtId="0" fontId="15" fillId="4" borderId="34" xfId="2" applyFont="1" applyFill="1" applyBorder="1" applyAlignment="1">
      <alignment horizontal="center" wrapText="1"/>
    </xf>
    <xf numFmtId="0" fontId="15" fillId="0" borderId="38" xfId="2" applyFont="1" applyBorder="1" applyAlignment="1">
      <alignment horizontal="center" wrapText="1"/>
    </xf>
    <xf numFmtId="0" fontId="37" fillId="5" borderId="57" xfId="2" applyFont="1" applyFill="1" applyBorder="1" applyAlignment="1">
      <alignment horizontal="center" wrapText="1"/>
    </xf>
    <xf numFmtId="0" fontId="15" fillId="0" borderId="0" xfId="2" applyFont="1" applyFill="1" applyAlignment="1">
      <alignment horizontal="center" wrapText="1"/>
    </xf>
    <xf numFmtId="0" fontId="15" fillId="0" borderId="66" xfId="2" applyFont="1" applyFill="1" applyBorder="1" applyAlignment="1">
      <alignment horizontal="center" wrapText="1"/>
    </xf>
    <xf numFmtId="0" fontId="15" fillId="0" borderId="60" xfId="2" applyFont="1" applyBorder="1" applyAlignment="1">
      <alignment horizontal="center" wrapText="1"/>
    </xf>
    <xf numFmtId="0" fontId="37" fillId="5" borderId="59" xfId="2" applyFont="1" applyFill="1" applyBorder="1" applyAlignment="1">
      <alignment horizontal="center" wrapText="1"/>
    </xf>
    <xf numFmtId="0" fontId="15" fillId="0" borderId="0" xfId="2" applyFont="1" applyAlignment="1">
      <alignment horizontal="center" vertical="top" wrapText="1"/>
    </xf>
    <xf numFmtId="0" fontId="37" fillId="5" borderId="62" xfId="2" applyFont="1" applyFill="1" applyBorder="1" applyAlignment="1">
      <alignment horizontal="center" wrapText="1"/>
    </xf>
    <xf numFmtId="0" fontId="41" fillId="5" borderId="31" xfId="2" applyFont="1" applyFill="1" applyBorder="1" applyAlignment="1">
      <alignment horizontal="center" wrapText="1"/>
    </xf>
    <xf numFmtId="0" fontId="15" fillId="4" borderId="31" xfId="2" applyFont="1" applyFill="1" applyBorder="1" applyAlignment="1">
      <alignment horizontal="center" wrapText="1"/>
    </xf>
    <xf numFmtId="0" fontId="37" fillId="5" borderId="31" xfId="2" applyFont="1" applyFill="1" applyBorder="1" applyAlignment="1">
      <alignment horizontal="center" wrapText="1"/>
    </xf>
    <xf numFmtId="0" fontId="37" fillId="5" borderId="35" xfId="2" applyFont="1" applyFill="1" applyBorder="1" applyAlignment="1">
      <alignment horizontal="center" wrapText="1"/>
    </xf>
    <xf numFmtId="4" fontId="15" fillId="4" borderId="34" xfId="2" applyNumberFormat="1" applyFont="1" applyFill="1" applyBorder="1" applyAlignment="1">
      <alignment horizontal="center" wrapText="1"/>
    </xf>
    <xf numFmtId="4" fontId="37" fillId="5" borderId="57" xfId="2" applyNumberFormat="1" applyFont="1" applyFill="1" applyBorder="1" applyAlignment="1">
      <alignment horizontal="center" vertical="top" wrapText="1"/>
    </xf>
    <xf numFmtId="4" fontId="15" fillId="0" borderId="34" xfId="2" applyNumberFormat="1" applyFont="1" applyBorder="1" applyAlignment="1">
      <alignment horizontal="center" vertical="top" wrapText="1"/>
    </xf>
    <xf numFmtId="4" fontId="15" fillId="0" borderId="0" xfId="2" applyNumberFormat="1" applyFont="1" applyAlignment="1">
      <alignment horizontal="center" vertical="top" wrapText="1"/>
    </xf>
    <xf numFmtId="0" fontId="15" fillId="0" borderId="28" xfId="2" applyFont="1" applyBorder="1" applyAlignment="1">
      <alignment horizontal="center" vertical="top" wrapText="1"/>
    </xf>
    <xf numFmtId="2" fontId="15" fillId="0" borderId="0" xfId="2" applyNumberFormat="1" applyFont="1" applyFill="1" applyAlignment="1">
      <alignment horizontal="center" vertical="top" wrapText="1"/>
    </xf>
    <xf numFmtId="0" fontId="15" fillId="0" borderId="0" xfId="2" applyFont="1" applyFill="1" applyAlignment="1">
      <alignment horizontal="center" vertical="top" wrapText="1"/>
    </xf>
    <xf numFmtId="0" fontId="15" fillId="0" borderId="34" xfId="2" applyFont="1" applyFill="1" applyBorder="1" applyAlignment="1">
      <alignment horizontal="center" vertical="top" wrapText="1"/>
    </xf>
    <xf numFmtId="0" fontId="39" fillId="0" borderId="34" xfId="2" applyFont="1" applyFill="1" applyBorder="1" applyAlignment="1">
      <alignment horizontal="center" vertical="top" wrapText="1"/>
    </xf>
    <xf numFmtId="2" fontId="37" fillId="5" borderId="31" xfId="2" applyNumberFormat="1" applyFont="1" applyFill="1" applyBorder="1" applyAlignment="1">
      <alignment horizontal="center" vertical="top" wrapText="1"/>
    </xf>
    <xf numFmtId="2" fontId="37" fillId="5" borderId="35" xfId="2" applyNumberFormat="1" applyFont="1" applyFill="1" applyBorder="1" applyAlignment="1">
      <alignment horizontal="center" vertical="top" wrapText="1"/>
    </xf>
    <xf numFmtId="0" fontId="15" fillId="0" borderId="0" xfId="2" applyNumberFormat="1" applyFont="1" applyFill="1" applyAlignment="1">
      <alignment horizontal="center" vertical="top" wrapText="1"/>
    </xf>
    <xf numFmtId="0" fontId="15" fillId="0" borderId="0" xfId="2" applyNumberFormat="1" applyFont="1" applyAlignment="1">
      <alignment horizontal="center" vertical="top" wrapText="1"/>
    </xf>
    <xf numFmtId="0" fontId="39" fillId="0" borderId="0" xfId="2" applyNumberFormat="1" applyFont="1" applyAlignment="1">
      <alignment horizontal="center" vertical="top" wrapText="1"/>
    </xf>
    <xf numFmtId="0" fontId="42" fillId="0" borderId="0" xfId="2" applyFont="1" applyFill="1" applyAlignment="1">
      <alignment horizontal="center" wrapText="1"/>
    </xf>
    <xf numFmtId="4" fontId="37" fillId="5" borderId="4" xfId="2" applyNumberFormat="1" applyFont="1" applyFill="1" applyBorder="1" applyAlignment="1">
      <alignment horizontal="center" wrapText="1"/>
    </xf>
    <xf numFmtId="4" fontId="37" fillId="0" borderId="48" xfId="2" applyNumberFormat="1" applyFont="1" applyFill="1" applyBorder="1" applyAlignment="1">
      <alignment horizontal="center" wrapText="1"/>
    </xf>
    <xf numFmtId="4" fontId="37" fillId="0" borderId="0" xfId="2" applyNumberFormat="1" applyFont="1" applyFill="1" applyBorder="1" applyAlignment="1">
      <alignment horizontal="center" wrapText="1"/>
    </xf>
    <xf numFmtId="0" fontId="39" fillId="0" borderId="0" xfId="9" applyNumberFormat="1" applyFont="1" applyAlignment="1">
      <alignment horizontal="center" vertical="top" wrapText="1"/>
    </xf>
    <xf numFmtId="0" fontId="39" fillId="0" borderId="0" xfId="2" applyFont="1" applyFill="1" applyAlignment="1">
      <alignment horizontal="center" vertical="top" wrapText="1"/>
    </xf>
    <xf numFmtId="0" fontId="9" fillId="0" borderId="0" xfId="2" applyFont="1" applyFill="1" applyAlignment="1">
      <alignment horizontal="center" vertical="top" wrapText="1"/>
    </xf>
    <xf numFmtId="0" fontId="15" fillId="0" borderId="65" xfId="2" applyNumberFormat="1" applyFont="1" applyBorder="1" applyAlignment="1">
      <alignment horizontal="center" vertical="top" wrapText="1"/>
    </xf>
    <xf numFmtId="4" fontId="15" fillId="0" borderId="65" xfId="2" applyNumberFormat="1" applyFont="1" applyBorder="1" applyAlignment="1">
      <alignment horizontal="center" vertical="top" wrapText="1"/>
    </xf>
    <xf numFmtId="0" fontId="15" fillId="4" borderId="43" xfId="2" applyNumberFormat="1" applyFont="1" applyFill="1" applyBorder="1" applyAlignment="1">
      <alignment horizontal="center" wrapText="1"/>
    </xf>
    <xf numFmtId="0" fontId="15" fillId="4" borderId="28" xfId="2" applyNumberFormat="1" applyFont="1" applyFill="1" applyBorder="1" applyAlignment="1">
      <alignment horizontal="center" wrapText="1"/>
    </xf>
    <xf numFmtId="0" fontId="45" fillId="5" borderId="43" xfId="2" applyNumberFormat="1" applyFont="1" applyFill="1" applyBorder="1" applyAlignment="1">
      <alignment horizontal="center" wrapText="1"/>
    </xf>
    <xf numFmtId="0" fontId="15" fillId="4" borderId="31" xfId="2" applyNumberFormat="1" applyFont="1" applyFill="1" applyBorder="1" applyAlignment="1">
      <alignment horizontal="center" wrapText="1"/>
    </xf>
    <xf numFmtId="0" fontId="37" fillId="5" borderId="34" xfId="2" applyNumberFormat="1" applyFont="1" applyFill="1" applyBorder="1" applyAlignment="1">
      <alignment horizontal="center" wrapText="1"/>
    </xf>
    <xf numFmtId="0" fontId="37" fillId="5" borderId="35" xfId="2" applyNumberFormat="1" applyFont="1" applyFill="1" applyBorder="1" applyAlignment="1">
      <alignment horizontal="center" wrapText="1"/>
    </xf>
    <xf numFmtId="0" fontId="143" fillId="0" borderId="0" xfId="11" applyNumberFormat="1" applyFont="1" applyFill="1" applyAlignment="1">
      <alignment horizontal="justify" wrapText="1"/>
    </xf>
    <xf numFmtId="0" fontId="15" fillId="0" borderId="76" xfId="2" applyFont="1" applyBorder="1" applyAlignment="1">
      <alignment horizontal="center" wrapText="1"/>
    </xf>
    <xf numFmtId="0" fontId="37" fillId="11" borderId="57" xfId="2" applyFont="1" applyFill="1" applyBorder="1" applyAlignment="1">
      <alignment horizontal="center" wrapText="1"/>
    </xf>
    <xf numFmtId="0" fontId="37" fillId="0" borderId="34" xfId="2" applyFont="1" applyFill="1" applyBorder="1" applyAlignment="1">
      <alignment horizontal="center" wrapText="1"/>
    </xf>
    <xf numFmtId="0" fontId="15" fillId="0" borderId="34" xfId="2" applyFont="1" applyFill="1" applyBorder="1" applyAlignment="1">
      <alignment horizontal="center" wrapText="1"/>
    </xf>
    <xf numFmtId="0" fontId="15" fillId="0" borderId="0" xfId="2" applyFont="1" applyBorder="1" applyAlignment="1">
      <alignment horizontal="center" vertical="center" readingOrder="1"/>
    </xf>
    <xf numFmtId="0" fontId="45" fillId="11" borderId="4" xfId="2" applyFont="1" applyFill="1" applyBorder="1" applyAlignment="1">
      <alignment horizontal="center" wrapText="1"/>
    </xf>
    <xf numFmtId="0" fontId="15" fillId="0" borderId="0" xfId="2" applyFont="1" applyFill="1" applyBorder="1" applyAlignment="1">
      <alignment horizontal="center" vertical="top" wrapText="1"/>
    </xf>
    <xf numFmtId="0" fontId="15" fillId="4" borderId="0" xfId="2" applyFont="1" applyFill="1" applyAlignment="1">
      <alignment horizontal="center" wrapText="1"/>
    </xf>
    <xf numFmtId="0" fontId="37" fillId="11" borderId="0" xfId="2" applyFont="1" applyFill="1" applyBorder="1" applyAlignment="1">
      <alignment horizontal="center" wrapText="1"/>
    </xf>
    <xf numFmtId="0" fontId="37" fillId="11" borderId="16" xfId="2" applyFont="1" applyFill="1" applyBorder="1" applyAlignment="1">
      <alignment horizontal="center" wrapText="1"/>
    </xf>
    <xf numFmtId="0" fontId="34" fillId="0" borderId="34" xfId="2" applyNumberFormat="1" applyFont="1" applyFill="1" applyBorder="1" applyAlignment="1" applyProtection="1">
      <alignment vertical="top" wrapText="1"/>
    </xf>
    <xf numFmtId="2" fontId="82" fillId="0" borderId="0" xfId="2" applyNumberFormat="1" applyFont="1" applyAlignment="1">
      <alignment horizontal="center" vertical="top"/>
    </xf>
    <xf numFmtId="2" fontId="82" fillId="0" borderId="0" xfId="2" applyNumberFormat="1" applyFont="1" applyBorder="1" applyAlignment="1">
      <alignment horizontal="center" vertical="top"/>
    </xf>
    <xf numFmtId="2" fontId="82" fillId="0" borderId="25" xfId="2" applyNumberFormat="1" applyFont="1" applyBorder="1" applyAlignment="1">
      <alignment horizontal="center" vertical="top"/>
    </xf>
    <xf numFmtId="2" fontId="82" fillId="0" borderId="0" xfId="2" applyNumberFormat="1" applyFont="1" applyBorder="1" applyAlignment="1">
      <alignment horizontal="center" vertical="top" wrapText="1"/>
    </xf>
    <xf numFmtId="2" fontId="82" fillId="0" borderId="21" xfId="2" applyNumberFormat="1" applyFont="1" applyBorder="1" applyAlignment="1">
      <alignment horizontal="center" vertical="top"/>
    </xf>
    <xf numFmtId="2" fontId="83" fillId="0" borderId="26" xfId="2" applyNumberFormat="1" applyFont="1" applyBorder="1" applyAlignment="1">
      <alignment horizontal="center" vertical="top"/>
    </xf>
    <xf numFmtId="2" fontId="83" fillId="0" borderId="0" xfId="2" applyNumberFormat="1" applyFont="1" applyAlignment="1">
      <alignment horizontal="center" vertical="top"/>
    </xf>
    <xf numFmtId="2" fontId="82" fillId="0" borderId="26" xfId="2" applyNumberFormat="1" applyFont="1" applyBorder="1" applyAlignment="1">
      <alignment horizontal="center" vertical="top"/>
    </xf>
    <xf numFmtId="0" fontId="34" fillId="0" borderId="0" xfId="0" applyNumberFormat="1" applyFont="1" applyAlignment="1">
      <alignment horizontal="center"/>
    </xf>
    <xf numFmtId="3" fontId="82" fillId="0" borderId="0" xfId="12" applyNumberFormat="1" applyFont="1" applyAlignment="1">
      <alignment horizontal="center"/>
    </xf>
    <xf numFmtId="177" fontId="103" fillId="0" borderId="0" xfId="13" applyNumberFormat="1" applyFont="1" applyFill="1" applyBorder="1" applyAlignment="1" applyProtection="1">
      <alignment horizontal="center"/>
    </xf>
    <xf numFmtId="168" fontId="102" fillId="0" borderId="14" xfId="16" applyNumberFormat="1" applyFont="1" applyBorder="1" applyAlignment="1">
      <alignment horizontal="center"/>
    </xf>
    <xf numFmtId="168" fontId="102" fillId="0" borderId="0" xfId="16" applyNumberFormat="1" applyFont="1" applyAlignment="1">
      <alignment horizontal="center"/>
    </xf>
    <xf numFmtId="3" fontId="94" fillId="0" borderId="0" xfId="16" applyNumberFormat="1" applyFont="1" applyAlignment="1">
      <alignment horizontal="center"/>
    </xf>
    <xf numFmtId="3" fontId="94" fillId="0" borderId="0" xfId="12" applyNumberFormat="1" applyFont="1" applyFill="1" applyBorder="1" applyAlignment="1" applyProtection="1">
      <alignment horizontal="center"/>
    </xf>
    <xf numFmtId="0" fontId="102" fillId="0" borderId="0" xfId="0" applyFont="1" applyAlignment="1">
      <alignment horizontal="center" vertical="center"/>
    </xf>
    <xf numFmtId="0" fontId="102" fillId="0" borderId="0" xfId="0" applyFont="1" applyFill="1" applyAlignment="1">
      <alignment horizontal="center"/>
    </xf>
    <xf numFmtId="0" fontId="101" fillId="0" borderId="3" xfId="0" applyFont="1" applyBorder="1" applyAlignment="1">
      <alignment horizontal="center" vertical="center" wrapText="1"/>
    </xf>
    <xf numFmtId="0" fontId="101" fillId="0" borderId="0" xfId="0" applyFont="1" applyBorder="1" applyAlignment="1">
      <alignment horizontal="center" vertical="center" wrapText="1"/>
    </xf>
    <xf numFmtId="0" fontId="34" fillId="0" borderId="0" xfId="2" applyFont="1" applyAlignment="1">
      <alignment horizontal="center" vertical="top" wrapText="1"/>
    </xf>
    <xf numFmtId="0" fontId="101" fillId="0" borderId="0" xfId="2" applyFont="1" applyBorder="1" applyAlignment="1">
      <alignment horizontal="center" vertical="top" wrapText="1"/>
    </xf>
    <xf numFmtId="0" fontId="101" fillId="0" borderId="7" xfId="2" applyFont="1" applyBorder="1" applyAlignment="1">
      <alignment horizontal="center" vertical="top"/>
    </xf>
    <xf numFmtId="0" fontId="101" fillId="0" borderId="4" xfId="2" applyFont="1" applyBorder="1" applyAlignment="1">
      <alignment horizontal="center" vertical="top"/>
    </xf>
    <xf numFmtId="0" fontId="101" fillId="0" borderId="0" xfId="2" applyFont="1" applyBorder="1" applyAlignment="1">
      <alignment horizontal="center" vertical="top"/>
    </xf>
    <xf numFmtId="0" fontId="101" fillId="0" borderId="6" xfId="2" applyFont="1" applyBorder="1" applyAlignment="1">
      <alignment horizontal="center" vertical="top"/>
    </xf>
    <xf numFmtId="43" fontId="34" fillId="0" borderId="0" xfId="12" applyFont="1" applyFill="1" applyBorder="1" applyAlignment="1" applyProtection="1">
      <alignment horizontal="center" vertical="center" wrapText="1"/>
    </xf>
    <xf numFmtId="0" fontId="34" fillId="0" borderId="0" xfId="0" applyFont="1" applyAlignment="1">
      <alignment horizontal="center" wrapText="1"/>
    </xf>
    <xf numFmtId="0" fontId="34" fillId="0" borderId="14" xfId="0" applyFont="1" applyFill="1" applyBorder="1" applyAlignment="1">
      <alignment horizontal="center"/>
    </xf>
    <xf numFmtId="43" fontId="34" fillId="0" borderId="0" xfId="12" applyFont="1" applyFill="1" applyBorder="1" applyAlignment="1" applyProtection="1">
      <alignment horizontal="center" wrapText="1"/>
    </xf>
    <xf numFmtId="176" fontId="34" fillId="0" borderId="0" xfId="16" applyFont="1" applyFill="1" applyBorder="1" applyAlignment="1">
      <alignment horizontal="center"/>
    </xf>
    <xf numFmtId="3" fontId="34" fillId="0" borderId="0" xfId="16" applyNumberFormat="1" applyFont="1" applyAlignment="1">
      <alignment horizontal="center"/>
    </xf>
    <xf numFmtId="0" fontId="102" fillId="0" borderId="14" xfId="17" applyFont="1" applyFill="1" applyBorder="1" applyAlignment="1">
      <alignment horizontal="center"/>
    </xf>
    <xf numFmtId="0" fontId="102" fillId="0" borderId="0" xfId="17" applyFont="1" applyFill="1" applyAlignment="1">
      <alignment horizontal="center"/>
    </xf>
    <xf numFmtId="0" fontId="34" fillId="0" borderId="0" xfId="0" applyFont="1" applyFill="1" applyBorder="1" applyAlignment="1">
      <alignment horizontal="center" vertical="center"/>
    </xf>
    <xf numFmtId="4" fontId="34" fillId="0" borderId="0" xfId="0" applyNumberFormat="1" applyFont="1" applyFill="1" applyAlignment="1">
      <alignment horizontal="center" vertical="center"/>
    </xf>
    <xf numFmtId="4" fontId="115" fillId="0" borderId="0" xfId="0" applyNumberFormat="1" applyFont="1" applyFill="1" applyAlignment="1">
      <alignment horizontal="center"/>
    </xf>
    <xf numFmtId="43" fontId="101" fillId="0" borderId="0" xfId="2" applyNumberFormat="1" applyFont="1" applyAlignment="1">
      <alignment horizontal="center" vertical="top"/>
    </xf>
    <xf numFmtId="0" fontId="34" fillId="0" borderId="0" xfId="2" applyFont="1" applyFill="1" applyAlignment="1">
      <alignment horizontal="center" vertical="top"/>
    </xf>
    <xf numFmtId="0" fontId="34" fillId="0" borderId="0" xfId="2" applyFont="1" applyFill="1" applyBorder="1" applyAlignment="1">
      <alignment horizontal="justify" vertical="top" wrapText="1"/>
    </xf>
    <xf numFmtId="0" fontId="34" fillId="0" borderId="0" xfId="2" applyFont="1" applyFill="1" applyAlignment="1">
      <alignment horizontal="center" vertical="top" wrapText="1"/>
    </xf>
    <xf numFmtId="0" fontId="109" fillId="0" borderId="0" xfId="2" applyFont="1" applyAlignment="1">
      <alignment horizontal="center" wrapText="1"/>
    </xf>
    <xf numFmtId="0" fontId="34" fillId="0" borderId="0" xfId="2" applyFont="1" applyAlignment="1">
      <alignment horizontal="center" wrapText="1"/>
    </xf>
    <xf numFmtId="0" fontId="101" fillId="0" borderId="9" xfId="2" applyFont="1" applyBorder="1" applyAlignment="1">
      <alignment horizontal="center" vertical="top"/>
    </xf>
    <xf numFmtId="0" fontId="101" fillId="0" borderId="4" xfId="2" applyFont="1" applyBorder="1" applyAlignment="1">
      <alignment horizontal="center" vertical="top" wrapText="1"/>
    </xf>
    <xf numFmtId="0" fontId="147" fillId="0" borderId="0" xfId="0" applyFont="1" applyBorder="1" applyAlignment="1">
      <alignment horizontal="center" vertical="center" wrapText="1"/>
    </xf>
    <xf numFmtId="0" fontId="15" fillId="0" borderId="0" xfId="2" applyFont="1" applyBorder="1" applyAlignment="1">
      <alignment horizontal="center" vertical="top" wrapText="1"/>
    </xf>
    <xf numFmtId="0" fontId="15" fillId="0" borderId="0" xfId="2" applyFont="1" applyAlignment="1">
      <alignment horizontal="center" vertical="top"/>
    </xf>
    <xf numFmtId="0" fontId="15" fillId="0" borderId="26" xfId="2" applyFont="1" applyBorder="1" applyAlignment="1">
      <alignment horizontal="center" vertical="top"/>
    </xf>
    <xf numFmtId="0" fontId="41" fillId="0" borderId="26" xfId="2" applyFont="1" applyBorder="1" applyAlignment="1">
      <alignment horizontal="justify" vertical="top" wrapText="1"/>
    </xf>
    <xf numFmtId="0" fontId="41" fillId="0" borderId="0" xfId="2" applyFont="1" applyAlignment="1">
      <alignment horizontal="center" vertical="top"/>
    </xf>
    <xf numFmtId="0" fontId="41" fillId="0" borderId="7" xfId="2" applyFont="1" applyBorder="1" applyAlignment="1">
      <alignment horizontal="center" vertical="top"/>
    </xf>
    <xf numFmtId="0" fontId="15" fillId="0" borderId="0" xfId="2" applyFont="1" applyBorder="1" applyAlignment="1">
      <alignment horizontal="center" wrapText="1"/>
    </xf>
    <xf numFmtId="0" fontId="41" fillId="0" borderId="4" xfId="2" applyFont="1" applyBorder="1" applyAlignment="1">
      <alignment horizontal="center" vertical="top"/>
    </xf>
    <xf numFmtId="0" fontId="41" fillId="0" borderId="9" xfId="2" applyFont="1" applyBorder="1" applyAlignment="1">
      <alignment horizontal="center" vertical="top"/>
    </xf>
    <xf numFmtId="0" fontId="148" fillId="0" borderId="0" xfId="2" applyFont="1" applyAlignment="1">
      <alignment horizontal="center" vertical="top"/>
    </xf>
    <xf numFmtId="0" fontId="41" fillId="0" borderId="0" xfId="2" applyFont="1" applyBorder="1" applyAlignment="1">
      <alignment horizontal="center" vertical="top"/>
    </xf>
    <xf numFmtId="0" fontId="41" fillId="0" borderId="4" xfId="2" applyFont="1" applyBorder="1" applyAlignment="1">
      <alignment horizontal="center" vertical="top" wrapText="1"/>
    </xf>
    <xf numFmtId="0" fontId="149" fillId="0" borderId="3" xfId="0" applyFont="1" applyBorder="1" applyAlignment="1">
      <alignment horizontal="center" vertical="center" wrapText="1"/>
    </xf>
    <xf numFmtId="0" fontId="41" fillId="0" borderId="26" xfId="2" applyFont="1" applyBorder="1" applyAlignment="1">
      <alignment horizontal="center" vertical="top"/>
    </xf>
    <xf numFmtId="0" fontId="26" fillId="0" borderId="0" xfId="2" applyFont="1" applyBorder="1" applyAlignment="1">
      <alignment horizontal="center" wrapText="1"/>
    </xf>
    <xf numFmtId="0" fontId="150" fillId="0" borderId="0" xfId="2" applyFont="1" applyBorder="1" applyAlignment="1">
      <alignment horizontal="center" vertical="top" wrapText="1"/>
    </xf>
    <xf numFmtId="0" fontId="26" fillId="0" borderId="0" xfId="2" applyFont="1" applyFill="1" applyAlignment="1">
      <alignment horizontal="center"/>
    </xf>
    <xf numFmtId="0" fontId="15" fillId="0" borderId="14" xfId="2" applyFont="1" applyBorder="1" applyAlignment="1">
      <alignment horizontal="center" vertical="top"/>
    </xf>
    <xf numFmtId="0" fontId="41" fillId="0" borderId="26" xfId="2" applyFont="1" applyBorder="1" applyAlignment="1">
      <alignment horizontal="center" vertical="top" wrapText="1"/>
    </xf>
    <xf numFmtId="43" fontId="144" fillId="0" borderId="0" xfId="12" applyFont="1" applyFill="1" applyBorder="1" applyAlignment="1" applyProtection="1">
      <alignment horizontal="center" vertical="center" wrapText="1"/>
    </xf>
    <xf numFmtId="0" fontId="63" fillId="0" borderId="0" xfId="0" applyFont="1" applyAlignment="1">
      <alignment horizontal="center" wrapText="1"/>
    </xf>
    <xf numFmtId="0" fontId="15" fillId="0" borderId="0" xfId="0" applyFont="1" applyAlignment="1">
      <alignment horizontal="center"/>
    </xf>
    <xf numFmtId="0" fontId="144" fillId="0" borderId="0" xfId="0" applyFont="1" applyAlignment="1">
      <alignment horizontal="center"/>
    </xf>
    <xf numFmtId="0" fontId="144" fillId="0" borderId="14" xfId="0" applyFont="1" applyFill="1" applyBorder="1" applyAlignment="1">
      <alignment horizontal="center"/>
    </xf>
    <xf numFmtId="0" fontId="63" fillId="0" borderId="19" xfId="0" applyFont="1" applyBorder="1" applyAlignment="1">
      <alignment horizontal="center"/>
    </xf>
    <xf numFmtId="0" fontId="151" fillId="0" borderId="0" xfId="0" applyFont="1" applyFill="1" applyAlignment="1">
      <alignment horizontal="center"/>
    </xf>
    <xf numFmtId="0" fontId="63" fillId="0" borderId="14" xfId="0" applyFont="1" applyBorder="1" applyAlignment="1">
      <alignment horizontal="center"/>
    </xf>
    <xf numFmtId="176" fontId="151" fillId="0" borderId="20" xfId="16" applyFont="1" applyFill="1" applyBorder="1" applyAlignment="1">
      <alignment horizontal="center"/>
    </xf>
    <xf numFmtId="3" fontId="63" fillId="0" borderId="0" xfId="16" applyNumberFormat="1" applyFont="1" applyAlignment="1">
      <alignment horizontal="center"/>
    </xf>
    <xf numFmtId="0" fontId="15" fillId="0" borderId="0" xfId="17" applyFont="1" applyAlignment="1">
      <alignment horizontal="center"/>
    </xf>
    <xf numFmtId="0" fontId="152" fillId="0" borderId="14" xfId="17" applyFont="1" applyFill="1" applyBorder="1" applyAlignment="1">
      <alignment horizontal="center"/>
    </xf>
    <xf numFmtId="0" fontId="152" fillId="0" borderId="0" xfId="17" applyFont="1" applyFill="1" applyAlignment="1">
      <alignment horizontal="center"/>
    </xf>
    <xf numFmtId="168" fontId="67" fillId="0" borderId="0" xfId="16" applyNumberFormat="1" applyFont="1" applyAlignment="1">
      <alignment horizontal="center"/>
    </xf>
    <xf numFmtId="3" fontId="63" fillId="0" borderId="14" xfId="16" applyNumberFormat="1" applyFont="1" applyBorder="1" applyAlignment="1">
      <alignment horizontal="center"/>
    </xf>
    <xf numFmtId="0" fontId="151" fillId="0" borderId="0" xfId="0" applyFont="1" applyFill="1" applyBorder="1" applyAlignment="1">
      <alignment horizontal="center" vertical="center"/>
    </xf>
    <xf numFmtId="0" fontId="63" fillId="0" borderId="0" xfId="0" applyFont="1" applyFill="1" applyAlignment="1">
      <alignment horizontal="center"/>
    </xf>
    <xf numFmtId="0" fontId="15" fillId="0" borderId="0" xfId="0" applyFont="1" applyAlignment="1">
      <alignment horizontal="center" vertical="center"/>
    </xf>
    <xf numFmtId="0" fontId="15" fillId="0" borderId="0" xfId="0" applyFont="1" applyFill="1" applyAlignment="1">
      <alignment horizontal="center"/>
    </xf>
    <xf numFmtId="0" fontId="86" fillId="0" borderId="0" xfId="0" applyFont="1" applyFill="1" applyAlignment="1">
      <alignment horizontal="center" vertical="center"/>
    </xf>
    <xf numFmtId="0" fontId="67" fillId="0" borderId="0" xfId="0" applyFont="1" applyFill="1" applyAlignment="1">
      <alignment horizontal="center"/>
    </xf>
    <xf numFmtId="0" fontId="147" fillId="0" borderId="37" xfId="0" applyFont="1" applyBorder="1" applyAlignment="1">
      <alignment horizontal="center" vertical="center" wrapText="1"/>
    </xf>
    <xf numFmtId="0" fontId="153" fillId="4" borderId="0" xfId="2" applyFont="1" applyFill="1" applyAlignment="1">
      <alignment horizontal="center" wrapText="1"/>
    </xf>
    <xf numFmtId="0" fontId="153" fillId="4" borderId="30" xfId="2" applyFont="1" applyFill="1" applyBorder="1" applyAlignment="1">
      <alignment horizontal="center" wrapText="1"/>
    </xf>
    <xf numFmtId="0" fontId="153" fillId="4" borderId="38" xfId="2" applyFont="1" applyFill="1" applyBorder="1" applyAlignment="1">
      <alignment horizontal="center" wrapText="1"/>
    </xf>
    <xf numFmtId="0" fontId="153" fillId="4" borderId="27" xfId="2" applyFont="1" applyFill="1" applyBorder="1" applyAlignment="1">
      <alignment horizontal="center" wrapText="1"/>
    </xf>
    <xf numFmtId="0" fontId="153" fillId="4" borderId="40" xfId="2" applyFont="1" applyFill="1" applyBorder="1" applyAlignment="1">
      <alignment horizontal="center" wrapText="1"/>
    </xf>
    <xf numFmtId="0" fontId="153" fillId="4" borderId="31" xfId="2" applyFont="1" applyFill="1" applyBorder="1" applyAlignment="1">
      <alignment horizontal="center" wrapText="1"/>
    </xf>
    <xf numFmtId="0" fontId="153" fillId="4" borderId="35" xfId="2" applyFont="1" applyFill="1" applyBorder="1" applyAlignment="1">
      <alignment horizontal="center" wrapText="1"/>
    </xf>
    <xf numFmtId="0" fontId="153" fillId="4" borderId="28" xfId="2" applyFont="1" applyFill="1" applyBorder="1" applyAlignment="1">
      <alignment horizontal="center" wrapText="1"/>
    </xf>
    <xf numFmtId="0" fontId="153" fillId="0" borderId="38" xfId="2" applyFont="1" applyBorder="1"/>
    <xf numFmtId="0" fontId="153" fillId="0" borderId="35" xfId="2" applyFont="1" applyBorder="1"/>
    <xf numFmtId="0" fontId="153" fillId="4" borderId="39" xfId="2" applyFont="1" applyFill="1" applyBorder="1" applyAlignment="1">
      <alignment horizontal="center" wrapText="1"/>
    </xf>
    <xf numFmtId="0" fontId="153" fillId="4" borderId="42" xfId="2" applyFont="1" applyFill="1" applyBorder="1" applyAlignment="1">
      <alignment horizontal="center" wrapText="1"/>
    </xf>
    <xf numFmtId="0" fontId="97" fillId="0" borderId="0" xfId="0" applyFont="1" applyAlignment="1">
      <alignment horizontal="center"/>
    </xf>
    <xf numFmtId="0" fontId="97" fillId="0" borderId="0" xfId="0" applyFont="1" applyAlignment="1">
      <alignment horizontal="center" wrapText="1"/>
    </xf>
    <xf numFmtId="0" fontId="97" fillId="0" borderId="21" xfId="0" applyFont="1" applyBorder="1" applyAlignment="1">
      <alignment horizontal="center"/>
    </xf>
    <xf numFmtId="0" fontId="97" fillId="0" borderId="14" xfId="0" applyFont="1" applyBorder="1" applyAlignment="1">
      <alignment horizontal="center"/>
    </xf>
    <xf numFmtId="0" fontId="97" fillId="0" borderId="0" xfId="0" applyFont="1" applyBorder="1" applyAlignment="1">
      <alignment horizontal="center"/>
    </xf>
    <xf numFmtId="4" fontId="155" fillId="0" borderId="0" xfId="0" applyNumberFormat="1" applyFont="1" applyFill="1" applyBorder="1" applyAlignment="1">
      <alignment horizontal="center" vertical="center" wrapText="1"/>
    </xf>
    <xf numFmtId="168" fontId="97" fillId="0" borderId="0" xfId="12" applyNumberFormat="1" applyFont="1" applyFill="1" applyBorder="1" applyAlignment="1" applyProtection="1">
      <alignment horizontal="center"/>
    </xf>
    <xf numFmtId="0" fontId="97" fillId="0" borderId="0" xfId="0" applyFont="1" applyFill="1" applyAlignment="1">
      <alignment horizontal="center"/>
    </xf>
    <xf numFmtId="3" fontId="97" fillId="0" borderId="0" xfId="12" applyNumberFormat="1" applyFont="1" applyAlignment="1">
      <alignment horizontal="center"/>
    </xf>
    <xf numFmtId="168" fontId="97" fillId="0" borderId="0" xfId="12" applyNumberFormat="1" applyFont="1" applyAlignment="1">
      <alignment horizontal="center"/>
    </xf>
    <xf numFmtId="0" fontId="97" fillId="0" borderId="14" xfId="0" applyFont="1" applyFill="1" applyBorder="1" applyAlignment="1">
      <alignment horizontal="center"/>
    </xf>
    <xf numFmtId="0" fontId="97" fillId="0" borderId="0" xfId="15" applyFont="1" applyFill="1" applyAlignment="1">
      <alignment horizontal="center"/>
    </xf>
    <xf numFmtId="0" fontId="97" fillId="0" borderId="0" xfId="9" applyFont="1" applyFill="1" applyAlignment="1">
      <alignment horizontal="center" vertical="top"/>
    </xf>
    <xf numFmtId="0" fontId="156" fillId="0" borderId="14" xfId="0" applyFont="1" applyFill="1" applyBorder="1" applyAlignment="1">
      <alignment horizontal="center"/>
    </xf>
    <xf numFmtId="0" fontId="156" fillId="0" borderId="0" xfId="2" applyFont="1" applyAlignment="1">
      <alignment horizontal="center" vertical="top"/>
    </xf>
    <xf numFmtId="4" fontId="156" fillId="0" borderId="0" xfId="2" applyNumberFormat="1" applyFont="1" applyBorder="1" applyAlignment="1">
      <alignment horizontal="center" vertical="top"/>
    </xf>
    <xf numFmtId="4" fontId="156" fillId="0" borderId="0" xfId="0" applyNumberFormat="1" applyFont="1" applyAlignment="1">
      <alignment horizontal="center"/>
    </xf>
    <xf numFmtId="4" fontId="97" fillId="0" borderId="0" xfId="2" applyNumberFormat="1" applyFont="1" applyBorder="1" applyAlignment="1">
      <alignment horizontal="center" vertical="top"/>
    </xf>
    <xf numFmtId="0" fontId="97" fillId="4" borderId="0" xfId="2" applyNumberFormat="1" applyFont="1" applyFill="1" applyBorder="1" applyAlignment="1">
      <alignment horizontal="center" vertical="top" wrapText="1"/>
    </xf>
    <xf numFmtId="0" fontId="97" fillId="0" borderId="0" xfId="2" applyNumberFormat="1" applyFont="1" applyBorder="1" applyAlignment="1">
      <alignment horizontal="center" vertical="top" wrapText="1"/>
    </xf>
    <xf numFmtId="4" fontId="156" fillId="0" borderId="0" xfId="2" applyNumberFormat="1" applyFont="1" applyBorder="1" applyAlignment="1">
      <alignment horizontal="center" vertical="top" wrapText="1"/>
    </xf>
    <xf numFmtId="0" fontId="157" fillId="0" borderId="3" xfId="0" applyFont="1" applyBorder="1" applyAlignment="1">
      <alignment horizontal="center" vertical="center" wrapText="1"/>
    </xf>
    <xf numFmtId="0" fontId="15" fillId="0" borderId="52" xfId="2" applyFont="1" applyBorder="1" applyAlignment="1" applyProtection="1">
      <alignment horizontal="center" wrapText="1"/>
    </xf>
    <xf numFmtId="0" fontId="15" fillId="0" borderId="39" xfId="2" applyFont="1" applyBorder="1" applyAlignment="1" applyProtection="1">
      <alignment horizontal="center" wrapText="1"/>
    </xf>
    <xf numFmtId="0" fontId="15" fillId="6" borderId="47" xfId="2" applyFont="1" applyFill="1" applyBorder="1" applyAlignment="1" applyProtection="1">
      <alignment horizontal="center" wrapText="1"/>
    </xf>
    <xf numFmtId="0" fontId="15" fillId="0" borderId="40" xfId="2" applyFont="1" applyBorder="1" applyAlignment="1" applyProtection="1">
      <alignment horizontal="center" wrapText="1"/>
    </xf>
    <xf numFmtId="0" fontId="45" fillId="5" borderId="62" xfId="2" applyFont="1" applyFill="1" applyBorder="1" applyAlignment="1" applyProtection="1">
      <alignment horizontal="center" wrapText="1"/>
    </xf>
    <xf numFmtId="0" fontId="15" fillId="0" borderId="65" xfId="2" applyFont="1" applyBorder="1" applyAlignment="1" applyProtection="1">
      <alignment horizontal="center" wrapText="1"/>
    </xf>
    <xf numFmtId="0" fontId="15" fillId="0" borderId="38" xfId="2" applyFont="1" applyBorder="1" applyAlignment="1" applyProtection="1">
      <alignment horizontal="center" wrapText="1"/>
    </xf>
    <xf numFmtId="0" fontId="15" fillId="6" borderId="31" xfId="2" applyFont="1" applyFill="1" applyBorder="1" applyAlignment="1" applyProtection="1">
      <alignment horizontal="center" wrapText="1"/>
    </xf>
    <xf numFmtId="0" fontId="15" fillId="0" borderId="35" xfId="2" applyFont="1" applyBorder="1" applyAlignment="1" applyProtection="1">
      <alignment horizontal="center" wrapText="1"/>
    </xf>
    <xf numFmtId="0" fontId="15" fillId="0" borderId="27" xfId="2" applyFont="1" applyBorder="1" applyAlignment="1" applyProtection="1">
      <alignment horizontal="center" wrapText="1"/>
    </xf>
    <xf numFmtId="0" fontId="45" fillId="5" borderId="40" xfId="2" applyFont="1" applyFill="1" applyBorder="1" applyAlignment="1" applyProtection="1">
      <alignment horizontal="center" wrapText="1"/>
    </xf>
    <xf numFmtId="0" fontId="15" fillId="0" borderId="34" xfId="2" applyFont="1" applyBorder="1" applyAlignment="1" applyProtection="1">
      <alignment horizontal="center" wrapText="1"/>
    </xf>
    <xf numFmtId="0" fontId="15" fillId="6" borderId="64" xfId="2" applyFont="1" applyFill="1" applyBorder="1" applyAlignment="1" applyProtection="1">
      <alignment horizontal="center" wrapText="1"/>
    </xf>
    <xf numFmtId="0" fontId="45" fillId="5" borderId="34" xfId="2" applyFont="1" applyFill="1" applyBorder="1" applyAlignment="1" applyProtection="1">
      <alignment horizontal="center" wrapText="1"/>
    </xf>
    <xf numFmtId="0" fontId="41" fillId="0" borderId="0" xfId="2" applyFont="1" applyAlignment="1" applyProtection="1">
      <alignment horizontal="center" wrapText="1"/>
    </xf>
    <xf numFmtId="0" fontId="41" fillId="6" borderId="51" xfId="2" applyFont="1" applyFill="1" applyBorder="1" applyAlignment="1" applyProtection="1">
      <alignment horizontal="center" wrapText="1"/>
    </xf>
    <xf numFmtId="0" fontId="45" fillId="5" borderId="0" xfId="2" applyFont="1" applyFill="1" applyBorder="1" applyAlignment="1" applyProtection="1">
      <alignment horizontal="center" wrapText="1"/>
    </xf>
    <xf numFmtId="0" fontId="15" fillId="0" borderId="43" xfId="2" applyFont="1" applyBorder="1" applyAlignment="1" applyProtection="1">
      <alignment horizontal="center" wrapText="1"/>
    </xf>
    <xf numFmtId="0" fontId="45" fillId="5" borderId="43" xfId="2" applyFont="1" applyFill="1" applyBorder="1" applyAlignment="1" applyProtection="1">
      <alignment horizontal="center" wrapText="1"/>
    </xf>
    <xf numFmtId="0" fontId="15" fillId="4" borderId="34" xfId="2" applyFont="1" applyFill="1" applyBorder="1" applyAlignment="1" applyProtection="1">
      <alignment horizontal="center" wrapText="1"/>
    </xf>
    <xf numFmtId="0" fontId="15" fillId="5" borderId="38" xfId="2" applyFont="1" applyFill="1" applyBorder="1" applyAlignment="1" applyProtection="1">
      <alignment horizontal="center" wrapText="1"/>
    </xf>
    <xf numFmtId="0" fontId="15" fillId="5" borderId="31" xfId="2" applyFont="1" applyFill="1" applyBorder="1" applyAlignment="1" applyProtection="1">
      <alignment horizontal="center" wrapText="1"/>
    </xf>
    <xf numFmtId="0" fontId="15" fillId="5" borderId="35" xfId="2" applyFont="1" applyFill="1" applyBorder="1" applyAlignment="1" applyProtection="1">
      <alignment horizontal="center" wrapText="1"/>
    </xf>
    <xf numFmtId="0" fontId="41" fillId="5" borderId="34" xfId="2" applyFont="1" applyFill="1" applyBorder="1" applyAlignment="1" applyProtection="1">
      <alignment horizontal="center" wrapText="1"/>
    </xf>
    <xf numFmtId="0" fontId="41" fillId="6" borderId="64" xfId="2" applyFont="1" applyFill="1" applyBorder="1" applyAlignment="1" applyProtection="1">
      <alignment horizontal="center" wrapText="1"/>
    </xf>
    <xf numFmtId="0" fontId="37" fillId="5" borderId="57" xfId="2" applyFont="1" applyFill="1" applyBorder="1" applyAlignment="1" applyProtection="1">
      <alignment horizontal="center" wrapText="1"/>
    </xf>
    <xf numFmtId="0" fontId="41" fillId="6" borderId="63" xfId="2" applyFont="1" applyFill="1" applyBorder="1" applyAlignment="1" applyProtection="1">
      <alignment horizontal="center" wrapText="1"/>
    </xf>
    <xf numFmtId="0" fontId="45" fillId="5" borderId="39" xfId="2" applyFont="1" applyFill="1" applyBorder="1" applyAlignment="1" applyProtection="1">
      <alignment horizontal="center" wrapText="1"/>
    </xf>
    <xf numFmtId="0" fontId="15" fillId="5" borderId="39" xfId="2" applyFont="1" applyFill="1" applyBorder="1" applyAlignment="1" applyProtection="1">
      <alignment horizontal="center" wrapText="1"/>
    </xf>
    <xf numFmtId="0" fontId="15" fillId="6" borderId="72" xfId="2" applyFont="1" applyFill="1" applyBorder="1" applyAlignment="1" applyProtection="1">
      <alignment horizontal="center" wrapText="1"/>
    </xf>
    <xf numFmtId="0" fontId="41" fillId="5" borderId="62" xfId="2" applyFont="1" applyFill="1" applyBorder="1" applyAlignment="1" applyProtection="1">
      <alignment horizontal="center" wrapText="1"/>
    </xf>
    <xf numFmtId="0" fontId="158" fillId="6" borderId="64" xfId="2" applyFont="1" applyFill="1" applyBorder="1" applyAlignment="1">
      <alignment horizontal="center" wrapText="1"/>
    </xf>
    <xf numFmtId="0" fontId="45" fillId="5" borderId="57" xfId="2" applyFont="1" applyFill="1" applyBorder="1" applyAlignment="1">
      <alignment horizontal="center" wrapText="1"/>
    </xf>
    <xf numFmtId="0" fontId="158" fillId="6" borderId="70" xfId="2" applyFont="1" applyFill="1" applyBorder="1" applyAlignment="1">
      <alignment horizontal="center" wrapText="1"/>
    </xf>
    <xf numFmtId="0" fontId="1" fillId="0" borderId="34" xfId="11" applyFont="1" applyFill="1" applyBorder="1" applyAlignment="1">
      <alignment horizontal="center" wrapText="1"/>
    </xf>
    <xf numFmtId="0" fontId="1" fillId="0" borderId="0" xfId="11" applyFont="1" applyFill="1" applyAlignment="1">
      <alignment horizontal="center" wrapText="1"/>
    </xf>
    <xf numFmtId="0" fontId="1" fillId="0" borderId="0" xfId="11" applyFont="1" applyAlignment="1">
      <alignment horizontal="center" wrapText="1"/>
    </xf>
    <xf numFmtId="0" fontId="1" fillId="4" borderId="32" xfId="8" applyFont="1" applyFill="1" applyBorder="1" applyAlignment="1">
      <alignment horizontal="center" vertical="top" wrapText="1"/>
    </xf>
    <xf numFmtId="0" fontId="158" fillId="6" borderId="74" xfId="2" applyFont="1" applyFill="1" applyBorder="1" applyAlignment="1">
      <alignment horizontal="center" wrapText="1"/>
    </xf>
    <xf numFmtId="0" fontId="159" fillId="0" borderId="32" xfId="2" applyFont="1" applyFill="1" applyBorder="1" applyAlignment="1">
      <alignment horizontal="center" wrapText="1"/>
    </xf>
    <xf numFmtId="0" fontId="1" fillId="0" borderId="0" xfId="9" applyFont="1" applyAlignment="1">
      <alignment horizontal="center" vertical="top" wrapText="1"/>
    </xf>
    <xf numFmtId="0" fontId="1" fillId="0" borderId="0" xfId="9" applyNumberFormat="1" applyFont="1" applyAlignment="1">
      <alignment horizontal="center" vertical="top" wrapText="1"/>
    </xf>
    <xf numFmtId="0" fontId="158" fillId="6" borderId="63" xfId="2" applyFont="1" applyFill="1" applyBorder="1" applyAlignment="1">
      <alignment horizontal="center" wrapText="1"/>
    </xf>
    <xf numFmtId="0" fontId="41" fillId="0" borderId="64" xfId="2" applyFont="1" applyBorder="1" applyAlignment="1">
      <alignment horizontal="center" vertical="top" wrapText="1"/>
    </xf>
    <xf numFmtId="0" fontId="158" fillId="6" borderId="34" xfId="2" applyFont="1" applyFill="1" applyBorder="1" applyAlignment="1">
      <alignment horizontal="center" wrapText="1"/>
    </xf>
    <xf numFmtId="0" fontId="41" fillId="5" borderId="35" xfId="2" applyFont="1" applyFill="1" applyBorder="1" applyAlignment="1">
      <alignment horizontal="center" wrapText="1"/>
    </xf>
    <xf numFmtId="0" fontId="159" fillId="6" borderId="68" xfId="2" applyFont="1" applyFill="1" applyBorder="1" applyAlignment="1">
      <alignment horizontal="center" wrapText="1"/>
    </xf>
    <xf numFmtId="4" fontId="15" fillId="4" borderId="34" xfId="2" applyNumberFormat="1" applyFont="1" applyFill="1" applyBorder="1" applyAlignment="1">
      <alignment horizontal="center" vertical="top" wrapText="1"/>
    </xf>
    <xf numFmtId="2" fontId="158" fillId="6" borderId="63" xfId="2" applyNumberFormat="1" applyFont="1" applyFill="1" applyBorder="1" applyAlignment="1">
      <alignment horizontal="center" vertical="top" wrapText="1"/>
    </xf>
    <xf numFmtId="2" fontId="159" fillId="0" borderId="28" xfId="2" applyNumberFormat="1" applyFont="1" applyFill="1" applyBorder="1" applyAlignment="1">
      <alignment horizontal="center" vertical="top" wrapText="1"/>
    </xf>
    <xf numFmtId="2" fontId="15" fillId="0" borderId="40" xfId="2" applyNumberFormat="1" applyFont="1" applyBorder="1" applyAlignment="1">
      <alignment horizontal="center" vertical="top" wrapText="1"/>
    </xf>
    <xf numFmtId="0" fontId="37" fillId="5" borderId="62" xfId="2" applyFont="1" applyFill="1" applyBorder="1" applyAlignment="1">
      <alignment horizontal="center" vertical="top" wrapText="1"/>
    </xf>
    <xf numFmtId="0" fontId="15" fillId="0" borderId="40" xfId="2" applyFont="1" applyBorder="1" applyAlignment="1">
      <alignment horizontal="center" vertical="top" wrapText="1"/>
    </xf>
    <xf numFmtId="2" fontId="158" fillId="6" borderId="31" xfId="2" applyNumberFormat="1" applyFont="1" applyFill="1" applyBorder="1" applyAlignment="1">
      <alignment horizontal="center" vertical="top" wrapText="1"/>
    </xf>
    <xf numFmtId="2" fontId="15" fillId="4" borderId="35" xfId="2" applyNumberFormat="1" applyFont="1" applyFill="1" applyBorder="1" applyAlignment="1">
      <alignment horizontal="center" vertical="top" wrapText="1"/>
    </xf>
    <xf numFmtId="2" fontId="45" fillId="5" borderId="34" xfId="2" applyNumberFormat="1" applyFont="1" applyFill="1" applyBorder="1" applyAlignment="1">
      <alignment horizontal="center" vertical="top" wrapText="1"/>
    </xf>
    <xf numFmtId="2" fontId="15" fillId="4" borderId="31" xfId="2" applyNumberFormat="1" applyFont="1" applyFill="1" applyBorder="1" applyAlignment="1">
      <alignment horizontal="center" vertical="top" wrapText="1"/>
    </xf>
    <xf numFmtId="2" fontId="159" fillId="6" borderId="57" xfId="2" applyNumberFormat="1" applyFont="1" applyFill="1" applyBorder="1" applyAlignment="1">
      <alignment horizontal="center" vertical="top" wrapText="1"/>
    </xf>
    <xf numFmtId="2" fontId="15" fillId="4" borderId="34" xfId="2" applyNumberFormat="1" applyFont="1" applyFill="1" applyBorder="1" applyAlignment="1">
      <alignment horizontal="center" vertical="top" wrapText="1"/>
    </xf>
    <xf numFmtId="0" fontId="15" fillId="0" borderId="34" xfId="2" applyFont="1" applyBorder="1" applyAlignment="1">
      <alignment horizontal="center" vertical="top" wrapText="1"/>
    </xf>
    <xf numFmtId="4" fontId="158" fillId="6" borderId="69" xfId="2" applyNumberFormat="1" applyFont="1" applyFill="1" applyBorder="1" applyAlignment="1">
      <alignment horizontal="center" vertical="top" wrapText="1"/>
    </xf>
    <xf numFmtId="4" fontId="15" fillId="4" borderId="66" xfId="2" applyNumberFormat="1" applyFont="1" applyFill="1" applyBorder="1" applyAlignment="1">
      <alignment horizontal="center" vertical="top" wrapText="1"/>
    </xf>
    <xf numFmtId="4" fontId="15" fillId="4" borderId="30" xfId="2" applyNumberFormat="1" applyFont="1" applyFill="1" applyBorder="1" applyAlignment="1">
      <alignment horizontal="center" vertical="top" wrapText="1"/>
    </xf>
    <xf numFmtId="0" fontId="158" fillId="6" borderId="63" xfId="2" applyNumberFormat="1" applyFont="1" applyFill="1" applyBorder="1" applyAlignment="1">
      <alignment horizontal="center" wrapText="1"/>
    </xf>
    <xf numFmtId="0" fontId="15" fillId="4" borderId="40" xfId="2" applyFont="1" applyFill="1" applyBorder="1" applyAlignment="1">
      <alignment horizontal="center" vertical="top" wrapText="1"/>
    </xf>
    <xf numFmtId="0" fontId="15" fillId="4" borderId="39" xfId="2" applyFont="1" applyFill="1" applyBorder="1" applyAlignment="1">
      <alignment horizontal="center" vertical="top" wrapText="1"/>
    </xf>
    <xf numFmtId="4" fontId="37" fillId="5" borderId="62" xfId="2" applyNumberFormat="1" applyFont="1" applyFill="1" applyBorder="1" applyAlignment="1">
      <alignment horizontal="center" vertical="top" wrapText="1"/>
    </xf>
    <xf numFmtId="4" fontId="37" fillId="0" borderId="0" xfId="2" applyNumberFormat="1" applyFont="1" applyFill="1" applyBorder="1" applyAlignment="1">
      <alignment horizontal="center" vertical="top" wrapText="1"/>
    </xf>
    <xf numFmtId="4" fontId="1" fillId="0" borderId="0" xfId="9" applyNumberFormat="1" applyFont="1" applyAlignment="1">
      <alignment horizontal="center" vertical="top" wrapText="1"/>
    </xf>
    <xf numFmtId="2" fontId="1" fillId="0" borderId="0" xfId="9" applyNumberFormat="1" applyFont="1" applyAlignment="1">
      <alignment horizontal="center" vertical="top" wrapText="1"/>
    </xf>
    <xf numFmtId="0" fontId="1" fillId="0" borderId="65" xfId="9" applyNumberFormat="1" applyFont="1" applyBorder="1" applyAlignment="1">
      <alignment horizontal="center" vertical="top" wrapText="1"/>
    </xf>
    <xf numFmtId="0" fontId="1" fillId="0" borderId="0" xfId="9" applyNumberFormat="1" applyFont="1" applyBorder="1" applyAlignment="1">
      <alignment horizontal="center" vertical="top" wrapText="1"/>
    </xf>
    <xf numFmtId="0" fontId="158" fillId="6" borderId="65" xfId="2" applyNumberFormat="1" applyFont="1" applyFill="1" applyBorder="1" applyAlignment="1">
      <alignment horizontal="center" wrapText="1"/>
    </xf>
    <xf numFmtId="0" fontId="159" fillId="6" borderId="16" xfId="2" applyNumberFormat="1" applyFont="1" applyFill="1" applyBorder="1" applyAlignment="1">
      <alignment horizontal="center" wrapText="1"/>
    </xf>
    <xf numFmtId="0" fontId="15" fillId="4" borderId="35" xfId="2" applyFont="1" applyFill="1" applyBorder="1" applyAlignment="1">
      <alignment horizontal="center" vertical="top" wrapText="1"/>
    </xf>
    <xf numFmtId="0" fontId="15" fillId="4" borderId="34" xfId="2" applyFont="1" applyFill="1" applyBorder="1" applyAlignment="1">
      <alignment horizontal="center" vertical="top" wrapText="1"/>
    </xf>
    <xf numFmtId="0" fontId="15" fillId="0" borderId="0" xfId="8" applyFont="1" applyFill="1" applyBorder="1" applyAlignment="1">
      <alignment horizontal="center" wrapText="1"/>
    </xf>
    <xf numFmtId="0" fontId="160" fillId="4" borderId="0" xfId="2" applyFont="1" applyFill="1" applyBorder="1" applyAlignment="1">
      <alignment horizontal="center" vertical="top" wrapText="1"/>
    </xf>
    <xf numFmtId="0" fontId="157" fillId="0" borderId="56" xfId="0" applyFont="1" applyBorder="1" applyAlignment="1">
      <alignment horizontal="center" vertical="center" wrapText="1"/>
    </xf>
    <xf numFmtId="49" fontId="1" fillId="0" borderId="0" xfId="5" applyNumberFormat="1" applyFont="1" applyFill="1" applyBorder="1" applyAlignment="1">
      <alignment horizontal="center" wrapText="1" shrinkToFit="1" readingOrder="1"/>
    </xf>
    <xf numFmtId="0" fontId="158" fillId="6" borderId="51" xfId="2" applyFont="1" applyFill="1" applyBorder="1" applyAlignment="1">
      <alignment horizontal="center" wrapText="1"/>
    </xf>
    <xf numFmtId="49" fontId="1" fillId="0" borderId="0" xfId="5" applyNumberFormat="1" applyFont="1" applyFill="1" applyBorder="1" applyAlignment="1">
      <alignment horizontal="center" vertical="center" shrinkToFit="1"/>
    </xf>
    <xf numFmtId="0" fontId="15" fillId="0" borderId="0" xfId="2" applyFont="1" applyFill="1" applyBorder="1" applyAlignment="1">
      <alignment horizontal="center" wrapText="1"/>
    </xf>
    <xf numFmtId="0" fontId="37" fillId="0" borderId="0" xfId="2" applyFont="1" applyFill="1" applyBorder="1" applyAlignment="1">
      <alignment horizontal="center" wrapText="1"/>
    </xf>
    <xf numFmtId="0" fontId="37" fillId="11" borderId="4" xfId="2" applyFont="1" applyFill="1" applyBorder="1" applyAlignment="1">
      <alignment horizontal="center" wrapText="1"/>
    </xf>
    <xf numFmtId="0" fontId="159" fillId="6" borderId="0" xfId="2" applyFont="1" applyFill="1" applyBorder="1" applyAlignment="1">
      <alignment horizontal="center" wrapText="1"/>
    </xf>
    <xf numFmtId="2" fontId="15" fillId="0" borderId="0" xfId="4" applyNumberFormat="1" applyFont="1" applyFill="1" applyAlignment="1">
      <alignment horizontal="center" vertical="top"/>
    </xf>
    <xf numFmtId="2" fontId="15" fillId="0" borderId="0" xfId="4" applyNumberFormat="1" applyFont="1" applyFill="1" applyBorder="1" applyAlignment="1">
      <alignment horizontal="center" vertical="top"/>
    </xf>
    <xf numFmtId="165" fontId="82" fillId="0" borderId="0" xfId="0" applyNumberFormat="1" applyFont="1" applyAlignment="1">
      <alignment horizontal="center" vertical="top"/>
    </xf>
    <xf numFmtId="0" fontId="87" fillId="0" borderId="0" xfId="2" applyFont="1" applyBorder="1" applyAlignment="1">
      <alignment horizontal="justify" vertical="top"/>
    </xf>
    <xf numFmtId="0" fontId="83" fillId="0" borderId="12" xfId="2" applyFont="1" applyBorder="1" applyAlignment="1">
      <alignment horizontal="center" vertical="top"/>
    </xf>
    <xf numFmtId="0" fontId="140" fillId="0" borderId="7" xfId="2" applyFont="1" applyBorder="1" applyAlignment="1">
      <alignment horizontal="right" vertical="top"/>
    </xf>
    <xf numFmtId="0" fontId="106" fillId="12" borderId="82" xfId="0" applyFont="1" applyFill="1" applyBorder="1" applyAlignment="1">
      <alignment horizontal="center" vertical="center"/>
    </xf>
    <xf numFmtId="0" fontId="106" fillId="12" borderId="83" xfId="0" applyFont="1" applyFill="1" applyBorder="1" applyAlignment="1">
      <alignment horizontal="center" vertical="center"/>
    </xf>
    <xf numFmtId="0" fontId="106" fillId="12" borderId="84" xfId="0" applyFont="1" applyFill="1" applyBorder="1" applyAlignment="1">
      <alignment horizontal="center" vertical="center"/>
    </xf>
    <xf numFmtId="0" fontId="115" fillId="12" borderId="85" xfId="0" applyFont="1" applyFill="1" applyBorder="1" applyAlignment="1">
      <alignment horizontal="center" vertical="center"/>
    </xf>
    <xf numFmtId="0" fontId="115" fillId="12" borderId="0" xfId="0" applyFont="1" applyFill="1" applyBorder="1" applyAlignment="1"/>
    <xf numFmtId="0" fontId="115" fillId="12" borderId="86" xfId="0" applyFont="1" applyFill="1" applyBorder="1" applyAlignment="1"/>
    <xf numFmtId="0" fontId="106" fillId="12" borderId="53" xfId="0" applyFont="1" applyFill="1" applyBorder="1" applyAlignment="1">
      <alignment horizontal="center" vertical="center"/>
    </xf>
    <xf numFmtId="0" fontId="106" fillId="12" borderId="23" xfId="0" applyFont="1" applyFill="1" applyBorder="1" applyAlignment="1">
      <alignment horizontal="center" vertical="center"/>
    </xf>
    <xf numFmtId="0" fontId="106" fillId="12" borderId="3" xfId="0" applyFont="1" applyFill="1" applyBorder="1" applyAlignment="1">
      <alignment horizontal="center" vertical="center"/>
    </xf>
    <xf numFmtId="0" fontId="132" fillId="2" borderId="24" xfId="0" applyFont="1" applyFill="1" applyBorder="1" applyAlignment="1">
      <alignment horizontal="center" vertical="center" wrapText="1"/>
    </xf>
    <xf numFmtId="0" fontId="132" fillId="2" borderId="2" xfId="0" applyFont="1" applyFill="1" applyBorder="1" applyAlignment="1">
      <alignment horizontal="center" vertical="center" wrapText="1"/>
    </xf>
    <xf numFmtId="0" fontId="83" fillId="2" borderId="24" xfId="0" applyFont="1" applyFill="1" applyBorder="1" applyAlignment="1">
      <alignment horizontal="center" vertical="center" wrapText="1"/>
    </xf>
    <xf numFmtId="0" fontId="83" fillId="2" borderId="2" xfId="0" applyFont="1" applyFill="1" applyBorder="1" applyAlignment="1">
      <alignment horizontal="center" vertical="center" wrapText="1"/>
    </xf>
    <xf numFmtId="0" fontId="82" fillId="0" borderId="0" xfId="2" applyFont="1" applyBorder="1" applyAlignment="1">
      <alignment vertical="top" wrapText="1"/>
    </xf>
    <xf numFmtId="0" fontId="87" fillId="0" borderId="0" xfId="2" applyFont="1" applyBorder="1" applyAlignment="1">
      <alignment vertical="top"/>
    </xf>
    <xf numFmtId="0" fontId="157" fillId="12" borderId="82" xfId="0" applyFont="1" applyFill="1" applyBorder="1" applyAlignment="1">
      <alignment horizontal="center" vertical="center"/>
    </xf>
    <xf numFmtId="0" fontId="157" fillId="12" borderId="83" xfId="0" applyFont="1" applyFill="1" applyBorder="1" applyAlignment="1">
      <alignment horizontal="center" vertical="center"/>
    </xf>
    <xf numFmtId="0" fontId="157" fillId="12" borderId="84" xfId="0" applyFont="1" applyFill="1" applyBorder="1" applyAlignment="1">
      <alignment horizontal="center" vertical="center"/>
    </xf>
    <xf numFmtId="0" fontId="154" fillId="12" borderId="85" xfId="0" applyFont="1" applyFill="1" applyBorder="1" applyAlignment="1">
      <alignment horizontal="center" vertical="center"/>
    </xf>
    <xf numFmtId="0" fontId="0" fillId="12" borderId="0" xfId="0" applyFont="1" applyFill="1" applyBorder="1" applyAlignment="1"/>
    <xf numFmtId="0" fontId="0" fillId="12" borderId="86" xfId="0" applyFont="1" applyFill="1" applyBorder="1" applyAlignment="1"/>
    <xf numFmtId="0" fontId="157" fillId="12" borderId="53" xfId="0" applyFont="1" applyFill="1" applyBorder="1" applyAlignment="1">
      <alignment horizontal="center" vertical="center"/>
    </xf>
    <xf numFmtId="0" fontId="157" fillId="12" borderId="23" xfId="0" applyFont="1" applyFill="1" applyBorder="1" applyAlignment="1">
      <alignment horizontal="center" vertical="center"/>
    </xf>
    <xf numFmtId="0" fontId="157" fillId="12" borderId="3" xfId="0" applyFont="1" applyFill="1" applyBorder="1" applyAlignment="1">
      <alignment horizontal="center" vertical="center"/>
    </xf>
    <xf numFmtId="0" fontId="23" fillId="0" borderId="0" xfId="2" applyFont="1" applyBorder="1" applyAlignment="1">
      <alignment horizontal="justify" vertical="top" wrapText="1"/>
    </xf>
    <xf numFmtId="0" fontId="20" fillId="0" borderId="7" xfId="2" applyFont="1" applyBorder="1" applyAlignment="1">
      <alignment horizontal="right" vertical="top"/>
    </xf>
    <xf numFmtId="0" fontId="21" fillId="0" borderId="0" xfId="2" applyFont="1" applyAlignment="1">
      <alignment horizontal="justify" vertical="top"/>
    </xf>
    <xf numFmtId="0" fontId="23" fillId="0" borderId="12" xfId="2" applyFont="1" applyBorder="1" applyAlignment="1">
      <alignment horizontal="center" vertical="top"/>
    </xf>
    <xf numFmtId="0" fontId="21" fillId="0" borderId="0" xfId="2" applyFont="1" applyBorder="1" applyAlignment="1">
      <alignment horizontal="justify" vertical="top"/>
    </xf>
    <xf numFmtId="0" fontId="3" fillId="2" borderId="2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49" fillId="2" borderId="24" xfId="0" applyFont="1" applyFill="1" applyBorder="1" applyAlignment="1">
      <alignment horizontal="center" vertical="center" wrapText="1"/>
    </xf>
    <xf numFmtId="0" fontId="149"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87" fillId="0" borderId="0" xfId="17" applyNumberFormat="1" applyFont="1" applyFill="1" applyBorder="1" applyAlignment="1">
      <alignment horizontal="center" vertical="center"/>
    </xf>
    <xf numFmtId="0" fontId="23" fillId="0" borderId="26" xfId="2" applyFont="1" applyBorder="1" applyAlignment="1">
      <alignment horizontal="justify" vertical="top" wrapText="1"/>
    </xf>
    <xf numFmtId="0" fontId="93" fillId="0" borderId="0" xfId="2" applyFont="1" applyBorder="1" applyAlignment="1">
      <alignment vertical="top"/>
    </xf>
    <xf numFmtId="0" fontId="2" fillId="2" borderId="1" xfId="0" applyFont="1" applyFill="1" applyBorder="1" applyAlignment="1">
      <alignment horizontal="center" vertical="center" wrapText="1"/>
    </xf>
    <xf numFmtId="0" fontId="122" fillId="2" borderId="1" xfId="0" applyFont="1" applyFill="1" applyBorder="1" applyAlignment="1">
      <alignment horizontal="center" vertical="center" wrapText="1"/>
    </xf>
    <xf numFmtId="0" fontId="122" fillId="2" borderId="2" xfId="0" applyFont="1" applyFill="1" applyBorder="1" applyAlignment="1">
      <alignment horizontal="center" vertical="center" wrapText="1"/>
    </xf>
    <xf numFmtId="0" fontId="154" fillId="2" borderId="1" xfId="0" applyFont="1" applyFill="1" applyBorder="1" applyAlignment="1">
      <alignment horizontal="center" vertical="center" wrapText="1"/>
    </xf>
    <xf numFmtId="0" fontId="154" fillId="2" borderId="2" xfId="0" applyFont="1" applyFill="1" applyBorder="1" applyAlignment="1">
      <alignment horizontal="center" vertical="center" wrapText="1"/>
    </xf>
    <xf numFmtId="0" fontId="30" fillId="4" borderId="30" xfId="2" applyFont="1" applyFill="1" applyBorder="1" applyAlignment="1">
      <alignment horizontal="right" vertical="top" wrapText="1"/>
    </xf>
    <xf numFmtId="0" fontId="30" fillId="4" borderId="43" xfId="2" applyFont="1" applyFill="1" applyBorder="1" applyAlignment="1">
      <alignment horizontal="right" vertical="top" wrapText="1"/>
    </xf>
    <xf numFmtId="0" fontId="30" fillId="4" borderId="31" xfId="2" applyFont="1" applyFill="1" applyBorder="1" applyAlignment="1">
      <alignment horizontal="right" vertical="top" wrapText="1"/>
    </xf>
    <xf numFmtId="0" fontId="30" fillId="4" borderId="0" xfId="2" applyFont="1" applyFill="1" applyBorder="1" applyAlignment="1">
      <alignment horizontal="right" vertical="top" wrapText="1"/>
    </xf>
    <xf numFmtId="0" fontId="30" fillId="4" borderId="34" xfId="2" applyFont="1" applyFill="1" applyBorder="1" applyAlignment="1">
      <alignment horizontal="right" vertical="top" wrapText="1"/>
    </xf>
    <xf numFmtId="0" fontId="24" fillId="5" borderId="4" xfId="2" applyFont="1" applyFill="1" applyBorder="1" applyAlignment="1">
      <alignment horizontal="left" wrapText="1"/>
    </xf>
    <xf numFmtId="0" fontId="24" fillId="5" borderId="30" xfId="2" applyFont="1" applyFill="1" applyBorder="1" applyAlignment="1">
      <alignment horizontal="left" vertical="top" wrapText="1"/>
    </xf>
    <xf numFmtId="0" fontId="24" fillId="5" borderId="43" xfId="2" applyFont="1" applyFill="1" applyBorder="1" applyAlignment="1">
      <alignment horizontal="left" vertical="top" wrapText="1"/>
    </xf>
    <xf numFmtId="0" fontId="24" fillId="5" borderId="31" xfId="2" applyFont="1" applyFill="1" applyBorder="1" applyAlignment="1">
      <alignment horizontal="left" vertical="top" wrapText="1"/>
    </xf>
    <xf numFmtId="0" fontId="11" fillId="4" borderId="32" xfId="2" applyFont="1" applyFill="1" applyBorder="1" applyAlignment="1">
      <alignment horizontal="left" vertical="center" wrapText="1"/>
    </xf>
    <xf numFmtId="0" fontId="11" fillId="4" borderId="0" xfId="2" applyFont="1" applyFill="1" applyBorder="1" applyAlignment="1">
      <alignment horizontal="left" vertical="center" wrapText="1"/>
    </xf>
    <xf numFmtId="0" fontId="11" fillId="4" borderId="34" xfId="2" applyFont="1" applyFill="1" applyBorder="1" applyAlignment="1">
      <alignment horizontal="left" vertical="center" wrapText="1"/>
    </xf>
    <xf numFmtId="0" fontId="11" fillId="0" borderId="32"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0" borderId="60" xfId="2" applyFont="1" applyFill="1" applyBorder="1" applyAlignment="1">
      <alignment horizontal="left" wrapText="1"/>
    </xf>
    <xf numFmtId="0" fontId="11" fillId="0" borderId="48" xfId="2" applyFont="1" applyFill="1" applyBorder="1" applyAlignment="1">
      <alignment horizontal="left" wrapText="1"/>
    </xf>
    <xf numFmtId="0" fontId="11" fillId="0" borderId="43" xfId="2" applyFont="1" applyFill="1" applyBorder="1" applyAlignment="1">
      <alignment horizontal="left" wrapText="1"/>
    </xf>
    <xf numFmtId="0" fontId="11" fillId="0" borderId="31" xfId="2" applyFont="1" applyFill="1" applyBorder="1" applyAlignment="1">
      <alignment horizontal="left" wrapText="1"/>
    </xf>
    <xf numFmtId="0" fontId="154" fillId="12" borderId="0" xfId="0" applyFont="1" applyFill="1" applyBorder="1" applyAlignment="1">
      <alignment horizontal="center" vertical="center"/>
    </xf>
    <xf numFmtId="0" fontId="154" fillId="12" borderId="86" xfId="0" applyFont="1" applyFill="1" applyBorder="1" applyAlignment="1">
      <alignment horizontal="center" vertical="center"/>
    </xf>
    <xf numFmtId="0" fontId="122" fillId="2" borderId="54" xfId="0" applyFont="1" applyFill="1" applyBorder="1" applyAlignment="1">
      <alignment horizontal="center" vertical="center" wrapText="1"/>
    </xf>
    <xf numFmtId="0" fontId="157" fillId="2" borderId="1" xfId="0" applyFont="1" applyFill="1" applyBorder="1" applyAlignment="1">
      <alignment horizontal="center" vertical="center" wrapText="1"/>
    </xf>
    <xf numFmtId="0" fontId="157" fillId="2" borderId="54" xfId="0" applyFont="1" applyFill="1" applyBorder="1" applyAlignment="1">
      <alignment horizontal="center" vertical="center" wrapText="1"/>
    </xf>
    <xf numFmtId="0" fontId="2" fillId="2" borderId="54" xfId="0" applyFont="1" applyFill="1" applyBorder="1" applyAlignment="1">
      <alignment horizontal="center" vertical="center" wrapText="1"/>
    </xf>
    <xf numFmtId="167" fontId="36" fillId="0" borderId="0" xfId="4" applyNumberFormat="1" applyFont="1" applyFill="1" applyBorder="1" applyAlignment="1">
      <alignment horizontal="center" vertical="center"/>
    </xf>
    <xf numFmtId="167" fontId="36" fillId="0" borderId="34" xfId="4" applyNumberFormat="1" applyFont="1" applyFill="1" applyBorder="1" applyAlignment="1">
      <alignment horizontal="center" vertical="center"/>
    </xf>
    <xf numFmtId="167" fontId="11" fillId="0" borderId="0" xfId="4" applyNumberFormat="1" applyFont="1" applyFill="1" applyBorder="1" applyAlignment="1">
      <alignment horizontal="center" vertical="center"/>
    </xf>
    <xf numFmtId="167" fontId="11" fillId="0" borderId="34" xfId="4" applyNumberFormat="1" applyFont="1" applyFill="1" applyBorder="1" applyAlignment="1">
      <alignment horizontal="center" vertical="center"/>
    </xf>
    <xf numFmtId="0" fontId="157" fillId="2" borderId="2" xfId="0" applyFont="1" applyFill="1" applyBorder="1" applyAlignment="1">
      <alignment horizontal="center" vertical="center" wrapText="1"/>
    </xf>
    <xf numFmtId="2" fontId="11" fillId="0" borderId="6" xfId="4" applyNumberFormat="1" applyFont="1" applyFill="1" applyBorder="1" applyAlignment="1">
      <alignment horizontal="center" vertical="center"/>
    </xf>
    <xf numFmtId="167" fontId="11" fillId="0" borderId="6" xfId="4" applyNumberFormat="1" applyFont="1" applyFill="1" applyBorder="1" applyAlignment="1">
      <alignment horizontal="center" vertical="center"/>
    </xf>
    <xf numFmtId="167" fontId="11" fillId="0" borderId="73" xfId="4" applyNumberFormat="1" applyFont="1" applyFill="1" applyBorder="1" applyAlignment="1">
      <alignment horizontal="center" vertical="center"/>
    </xf>
  </cellXfs>
  <cellStyles count="23">
    <cellStyle name="Comma" xfId="12" builtinId="3"/>
    <cellStyle name="Comma 2" xfId="3" xr:uid="{04F33FA4-B9A6-2045-A835-BB3C91C70B47}"/>
    <cellStyle name="Comma 2 2" xfId="10" xr:uid="{7B5CC706-5538-2044-84BC-8DE8E36A8150}"/>
    <cellStyle name="Currency" xfId="13" builtinId="4"/>
    <cellStyle name="Excel Built-in Normal" xfId="4" xr:uid="{27EDFDF3-25BE-AE40-983E-BD684A942744}"/>
    <cellStyle name="Normal" xfId="0" builtinId="0"/>
    <cellStyle name="Normal 2" xfId="1" xr:uid="{2D22CF35-2269-BA49-8F1D-B9E5CC435FBE}"/>
    <cellStyle name="Normal 3" xfId="2" xr:uid="{503363C1-D0D6-4747-A408-68EBBF5FFD88}"/>
    <cellStyle name="Normal 3 2" xfId="7" xr:uid="{3FB40642-0AEC-4D47-9DA5-1B65C90C7435}"/>
    <cellStyle name="Normal 5" xfId="15" xr:uid="{A33F058D-090B-5345-B7B8-AC89EB70ECF5}"/>
    <cellStyle name="Normal 5_3-MOZAIK-TS-TR-GLAVNI" xfId="20" xr:uid="{FC72E955-9EA5-E84F-B13F-FBA4F5F3C46C}"/>
    <cellStyle name="Normal_CRNCEC-TROSKOVNIK sa cijenama" xfId="8" xr:uid="{1C783CE8-D27C-D243-8BBC-41936C96EC97}"/>
    <cellStyle name="Normal_Marković STROJ.-Tablica" xfId="6" xr:uid="{14FF94A9-9572-3345-9335-EE36E6FA637A}"/>
    <cellStyle name="Normalno 2" xfId="22" xr:uid="{A2032C01-7469-4F4C-9510-22ADFF419B4C}"/>
    <cellStyle name="Obično_3-MOZAIK-TS-TR-GLAVNI" xfId="17" xr:uid="{DD69209F-5BE7-8247-93D3-6543AFA4CCA4}"/>
    <cellStyle name="Obično_4.2 Bill of Quantities PROBA (2)" xfId="5" xr:uid="{B8CC5FBA-4639-264F-B3B6-F46F63CA46C5}"/>
    <cellStyle name="Obično_ViK_kompl.Procj" xfId="11" xr:uid="{5616EF4B-BF80-4143-82F8-5184F2F16A4C}"/>
    <cellStyle name="Stil 1" xfId="14" xr:uid="{871F4F58-2562-E24B-ABAF-0BF306BFAFB2}"/>
    <cellStyle name="Stil 1_3-MOZAIK-TS-TR-GLAVNI" xfId="19" xr:uid="{72BBBA12-0082-7549-A717-F9D447A685E9}"/>
    <cellStyle name="Style 1" xfId="9" xr:uid="{D117D9C2-F399-384C-BD06-86A08C2565EC}"/>
    <cellStyle name="Style 1_3-MOZAIK-TS-TR-GLAVNI" xfId="21" xr:uid="{2FAD2C5A-9627-A743-A6A7-C8B2C5E81FE8}"/>
    <cellStyle name="Valuta_3-MOZAIK-TS-TR-GLAVNI" xfId="18" xr:uid="{57E5BEA9-0E23-5642-A1FF-E84EA923841C}"/>
    <cellStyle name="Zarez_3-MOZAIK-TS-TR-GLAVNI" xfId="16" xr:uid="{2708F48A-647E-6F4F-A377-BF51A20FDC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76EA8-B0A1-4745-9DB2-848ADE5E0D0B}">
  <sheetPr>
    <pageSetUpPr fitToPage="1"/>
  </sheetPr>
  <dimension ref="A5:J37"/>
  <sheetViews>
    <sheetView workbookViewId="0">
      <selection activeCell="C33" sqref="C33"/>
    </sheetView>
  </sheetViews>
  <sheetFormatPr baseColWidth="10" defaultColWidth="10.6640625" defaultRowHeight="16"/>
  <cols>
    <col min="2" max="2" width="15.33203125" customWidth="1"/>
    <col min="3" max="3" width="64.6640625" customWidth="1"/>
    <col min="5" max="5" width="22.83203125" customWidth="1"/>
    <col min="10" max="10" width="14" bestFit="1" customWidth="1"/>
  </cols>
  <sheetData>
    <row r="5" spans="1:9" ht="19">
      <c r="B5" s="436"/>
      <c r="C5" s="436"/>
      <c r="D5" s="436"/>
      <c r="E5" s="436"/>
      <c r="F5" s="436"/>
      <c r="G5" s="436"/>
      <c r="H5" s="436"/>
      <c r="I5" s="436"/>
    </row>
    <row r="6" spans="1:9" ht="19">
      <c r="B6" s="436"/>
      <c r="C6" s="437"/>
      <c r="D6" s="436"/>
      <c r="E6" s="436"/>
      <c r="F6" s="436"/>
      <c r="G6" s="436"/>
      <c r="H6" s="436"/>
      <c r="I6" s="436"/>
    </row>
    <row r="7" spans="1:9" ht="19">
      <c r="A7" s="838"/>
      <c r="B7" s="436"/>
      <c r="C7" s="437"/>
      <c r="D7" s="436"/>
      <c r="E7" s="436"/>
      <c r="F7" s="436"/>
      <c r="G7" s="436"/>
      <c r="H7" s="436"/>
      <c r="I7" s="436"/>
    </row>
    <row r="8" spans="1:9" ht="31" customHeight="1">
      <c r="A8" s="838"/>
      <c r="B8" s="436"/>
      <c r="C8" s="1554" t="s">
        <v>898</v>
      </c>
      <c r="D8" s="1555"/>
      <c r="E8" s="1556"/>
      <c r="F8" s="436"/>
      <c r="G8" s="436"/>
      <c r="H8" s="436"/>
      <c r="I8" s="436"/>
    </row>
    <row r="9" spans="1:9" ht="19">
      <c r="A9" s="838"/>
      <c r="B9" s="436"/>
      <c r="C9" s="437"/>
      <c r="D9" s="436"/>
      <c r="E9" s="438"/>
      <c r="F9" s="436"/>
      <c r="G9" s="436"/>
      <c r="H9" s="436"/>
      <c r="I9" s="436"/>
    </row>
    <row r="10" spans="1:9" ht="19">
      <c r="A10" s="838"/>
      <c r="B10" s="439" t="s">
        <v>887</v>
      </c>
      <c r="C10" s="439" t="s">
        <v>1003</v>
      </c>
      <c r="D10" s="440" t="s">
        <v>899</v>
      </c>
      <c r="E10" s="441">
        <f>'GRUPA 1. SUŠARA ZA DRVO'!C383</f>
        <v>0</v>
      </c>
      <c r="F10" s="436"/>
      <c r="G10" s="436"/>
      <c r="H10" s="436"/>
      <c r="I10" s="436"/>
    </row>
    <row r="11" spans="1:9" ht="19">
      <c r="A11" s="838"/>
      <c r="B11" s="439" t="s">
        <v>891</v>
      </c>
      <c r="C11" s="439" t="s">
        <v>1004</v>
      </c>
      <c r="D11" s="440" t="s">
        <v>899</v>
      </c>
      <c r="E11" s="441">
        <f>'GRUPA 2.NADSTREŠNICA ZA BIOMASU'!F205</f>
        <v>0</v>
      </c>
      <c r="F11" s="436"/>
      <c r="G11" s="436"/>
      <c r="H11" s="436"/>
      <c r="I11" s="436"/>
    </row>
    <row r="12" spans="1:9" ht="19">
      <c r="A12" s="838"/>
      <c r="B12" s="439" t="s">
        <v>892</v>
      </c>
      <c r="C12" s="439" t="s">
        <v>888</v>
      </c>
      <c r="D12" s="440" t="s">
        <v>899</v>
      </c>
      <c r="E12" s="441">
        <f>'GRUPA 3.NADSTRŠ.ZA TRAKASTU SUŠ'!F139</f>
        <v>0</v>
      </c>
      <c r="F12" s="436"/>
      <c r="G12" s="436"/>
      <c r="H12" s="436"/>
      <c r="I12" s="436"/>
    </row>
    <row r="13" spans="1:9" ht="19">
      <c r="A13" s="838"/>
      <c r="B13" s="439" t="s">
        <v>893</v>
      </c>
      <c r="C13" s="439" t="s">
        <v>900</v>
      </c>
      <c r="D13" s="440" t="s">
        <v>899</v>
      </c>
      <c r="E13" s="441">
        <f>'GRUPA 4. HALA ZA PROIZV.BRIKETA'!F576</f>
        <v>0</v>
      </c>
      <c r="F13" s="436"/>
      <c r="G13" s="436"/>
      <c r="H13" s="436"/>
      <c r="I13" s="436"/>
    </row>
    <row r="14" spans="1:9" ht="19">
      <c r="A14" s="838"/>
      <c r="B14" s="439" t="s">
        <v>894</v>
      </c>
      <c r="C14" s="439" t="s">
        <v>1011</v>
      </c>
      <c r="D14" s="440" t="s">
        <v>899</v>
      </c>
      <c r="E14" s="441">
        <f>'GRUPA 5. MOSNA VAGA '!F44</f>
        <v>0</v>
      </c>
      <c r="F14" s="436"/>
      <c r="G14" s="436"/>
      <c r="H14" s="436"/>
      <c r="I14" s="436"/>
    </row>
    <row r="15" spans="1:9" ht="19">
      <c r="A15" s="838"/>
      <c r="B15" s="439" t="s">
        <v>895</v>
      </c>
      <c r="C15" s="439" t="s">
        <v>1013</v>
      </c>
      <c r="D15" s="440" t="s">
        <v>899</v>
      </c>
      <c r="E15" s="441">
        <f>'GRUPA 6.  TRAFOSTANICA'!C256</f>
        <v>0</v>
      </c>
      <c r="F15" s="436"/>
      <c r="G15" s="436"/>
      <c r="H15" s="436"/>
      <c r="I15" s="436"/>
    </row>
    <row r="16" spans="1:9" ht="19">
      <c r="A16" s="838"/>
      <c r="B16" s="439" t="s">
        <v>896</v>
      </c>
      <c r="C16" s="439" t="s">
        <v>889</v>
      </c>
      <c r="D16" s="440" t="s">
        <v>899</v>
      </c>
      <c r="E16" s="441">
        <f>'GRUPA 7. VODOVOD I ODVODNJA'!F675</f>
        <v>0</v>
      </c>
      <c r="F16" s="436"/>
      <c r="G16" s="436"/>
      <c r="H16" s="436"/>
      <c r="I16" s="436"/>
    </row>
    <row r="17" spans="1:10" ht="19">
      <c r="A17" s="838"/>
      <c r="B17" s="439" t="s">
        <v>897</v>
      </c>
      <c r="C17" s="439" t="s">
        <v>890</v>
      </c>
      <c r="D17" s="440" t="s">
        <v>899</v>
      </c>
      <c r="E17" s="441">
        <f>'GRUPA 8. VANJSKO UREĐENJE'!F101</f>
        <v>0</v>
      </c>
      <c r="F17" s="436"/>
      <c r="G17" s="436"/>
      <c r="H17" s="436"/>
      <c r="I17" s="436"/>
    </row>
    <row r="18" spans="1:10" ht="19">
      <c r="A18" s="838"/>
      <c r="B18" s="442"/>
      <c r="C18" s="442"/>
      <c r="D18" s="443"/>
      <c r="E18" s="443"/>
      <c r="F18" s="443"/>
      <c r="G18" s="436"/>
      <c r="H18" s="436"/>
      <c r="I18" s="436"/>
    </row>
    <row r="19" spans="1:10" ht="19">
      <c r="A19" s="838"/>
      <c r="B19" s="439"/>
      <c r="C19" s="439"/>
      <c r="D19" s="436"/>
      <c r="E19" s="437"/>
      <c r="F19" s="436"/>
      <c r="G19" s="436"/>
      <c r="H19" s="436"/>
      <c r="I19" s="436"/>
    </row>
    <row r="20" spans="1:10" ht="19">
      <c r="A20" s="838"/>
      <c r="B20" s="1557" t="s">
        <v>166</v>
      </c>
      <c r="C20" s="1557"/>
      <c r="D20" s="1558" t="s">
        <v>899</v>
      </c>
      <c r="E20" s="444">
        <f>E10+E11+E12+E13+E14+E15+E16+E17</f>
        <v>0</v>
      </c>
      <c r="F20" s="436"/>
      <c r="G20" s="436"/>
      <c r="H20" s="436"/>
      <c r="I20" s="436"/>
    </row>
    <row r="21" spans="1:10" ht="20" thickBot="1">
      <c r="A21" s="838"/>
      <c r="B21" s="1559" t="s">
        <v>901</v>
      </c>
      <c r="C21" s="1559"/>
      <c r="D21" s="1560" t="s">
        <v>899</v>
      </c>
      <c r="E21" s="1561">
        <f>E20*0.25</f>
        <v>0</v>
      </c>
      <c r="F21" s="436"/>
      <c r="G21" s="436"/>
      <c r="H21" s="436"/>
      <c r="I21" s="436"/>
    </row>
    <row r="22" spans="1:10" ht="19">
      <c r="A22" s="838"/>
      <c r="B22" s="1562" t="s">
        <v>902</v>
      </c>
      <c r="C22" s="1562"/>
      <c r="D22" s="1558" t="s">
        <v>899</v>
      </c>
      <c r="E22" s="444">
        <f>E20+E21</f>
        <v>0</v>
      </c>
      <c r="F22" s="436"/>
      <c r="G22" s="436"/>
      <c r="H22" s="436"/>
      <c r="I22" s="436"/>
    </row>
    <row r="23" spans="1:10" ht="19">
      <c r="A23" s="838"/>
      <c r="B23" s="436"/>
      <c r="C23" s="436"/>
      <c r="D23" s="436"/>
      <c r="E23" s="436"/>
      <c r="F23" s="436"/>
      <c r="G23" s="436"/>
      <c r="H23" s="436"/>
      <c r="I23" s="436"/>
    </row>
    <row r="24" spans="1:10" ht="19">
      <c r="A24" s="838"/>
      <c r="B24" s="436"/>
      <c r="C24" s="436"/>
      <c r="D24" s="436"/>
      <c r="E24" s="436"/>
      <c r="F24" s="436"/>
      <c r="G24" s="436"/>
      <c r="H24" s="436"/>
      <c r="I24" s="436"/>
    </row>
    <row r="25" spans="1:10" ht="19">
      <c r="A25" s="838"/>
      <c r="B25" s="436"/>
      <c r="C25" s="436"/>
      <c r="D25" s="436"/>
      <c r="E25" s="436"/>
      <c r="F25" s="436"/>
      <c r="G25" s="436"/>
      <c r="H25" s="436"/>
      <c r="I25" s="436"/>
    </row>
    <row r="26" spans="1:10" ht="19">
      <c r="A26" s="838"/>
      <c r="B26" s="436"/>
      <c r="C26" s="436"/>
      <c r="D26" s="436"/>
      <c r="E26" s="436"/>
      <c r="F26" s="436"/>
      <c r="G26" s="436"/>
      <c r="H26" s="436"/>
      <c r="I26" s="436"/>
    </row>
    <row r="27" spans="1:10" ht="19">
      <c r="A27" s="838"/>
      <c r="B27" s="436"/>
      <c r="C27" s="436"/>
      <c r="D27" s="436"/>
      <c r="E27" s="436"/>
      <c r="F27" s="436"/>
      <c r="G27" s="436"/>
      <c r="H27" s="436"/>
      <c r="I27" s="436"/>
    </row>
    <row r="28" spans="1:10" ht="19">
      <c r="A28" s="838"/>
      <c r="B28" s="436"/>
      <c r="C28" s="436"/>
      <c r="D28" s="436"/>
      <c r="E28" s="436"/>
      <c r="F28" s="436"/>
      <c r="G28" s="436"/>
      <c r="H28" s="436"/>
      <c r="I28" s="436"/>
    </row>
    <row r="29" spans="1:10" ht="19">
      <c r="B29" s="436"/>
      <c r="C29" s="436"/>
      <c r="D29" s="436"/>
      <c r="E29" s="436"/>
      <c r="F29" s="436"/>
      <c r="G29" s="436"/>
      <c r="H29" s="436"/>
      <c r="I29" s="436"/>
      <c r="J29" s="393"/>
    </row>
    <row r="30" spans="1:10" ht="19">
      <c r="B30" s="436"/>
      <c r="C30" s="1566"/>
      <c r="D30" s="436"/>
      <c r="E30" s="436"/>
      <c r="F30" s="436"/>
      <c r="G30" s="436"/>
      <c r="H30" s="436"/>
      <c r="I30" s="436"/>
      <c r="J30" s="393"/>
    </row>
    <row r="31" spans="1:10" ht="19">
      <c r="B31" s="436"/>
      <c r="C31" s="436"/>
      <c r="D31" s="436"/>
      <c r="E31" s="436"/>
      <c r="F31" s="436"/>
      <c r="G31" s="436"/>
      <c r="H31" s="436"/>
      <c r="I31" s="436"/>
      <c r="J31" s="393"/>
    </row>
    <row r="32" spans="1:10" ht="19">
      <c r="B32" s="436"/>
      <c r="C32" s="436"/>
      <c r="D32" s="436"/>
      <c r="E32" s="436"/>
      <c r="F32" s="436"/>
      <c r="G32" s="436"/>
      <c r="H32" s="436"/>
      <c r="I32" s="436"/>
      <c r="J32" s="393"/>
    </row>
    <row r="33" spans="2:10" ht="19">
      <c r="B33" s="436"/>
      <c r="C33" s="436"/>
      <c r="D33" s="436"/>
      <c r="E33" s="436"/>
      <c r="F33" s="436"/>
      <c r="G33" s="436"/>
      <c r="H33" s="436"/>
      <c r="I33" s="436"/>
      <c r="J33" s="393"/>
    </row>
    <row r="34" spans="2:10" ht="19">
      <c r="B34" s="436"/>
      <c r="C34" s="436"/>
      <c r="D34" s="436"/>
      <c r="E34" s="436"/>
      <c r="F34" s="436"/>
      <c r="G34" s="436"/>
      <c r="H34" s="436"/>
      <c r="I34" s="436"/>
      <c r="J34" s="393"/>
    </row>
    <row r="35" spans="2:10">
      <c r="J35" s="393"/>
    </row>
    <row r="37" spans="2:10">
      <c r="J37" s="1563"/>
    </row>
  </sheetData>
  <pageMargins left="0.7" right="0.7" top="0.75" bottom="0.75" header="0.3" footer="0.3"/>
  <pageSetup paperSize="9" scale="45"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99FB-D939-6B4D-8C02-8A10F0DDD319}">
  <dimension ref="A1:IV413"/>
  <sheetViews>
    <sheetView tabSelected="1" zoomScaleNormal="100" zoomScaleSheetLayoutView="100" workbookViewId="0">
      <selection activeCell="I11" sqref="I11"/>
    </sheetView>
  </sheetViews>
  <sheetFormatPr baseColWidth="10" defaultColWidth="11.5" defaultRowHeight="14"/>
  <cols>
    <col min="1" max="1" width="9.6640625" style="507" customWidth="1"/>
    <col min="2" max="2" width="61" style="508" customWidth="1"/>
    <col min="3" max="3" width="22.6640625" style="507" customWidth="1"/>
    <col min="4" max="4" width="9.1640625" style="1830" customWidth="1"/>
    <col min="5" max="5" width="15.33203125" style="507" customWidth="1"/>
    <col min="6" max="6" width="33.33203125" style="507" bestFit="1" customWidth="1"/>
    <col min="7" max="10" width="11.5" style="1570"/>
    <col min="11" max="11" width="19.5" style="1570" bestFit="1" customWidth="1"/>
    <col min="12" max="16384" width="11.5" style="1570"/>
  </cols>
  <sheetData>
    <row r="1" spans="1:6" ht="16">
      <c r="A1" s="2042" t="s">
        <v>1112</v>
      </c>
      <c r="B1" s="2043"/>
      <c r="C1" s="2043"/>
      <c r="D1" s="2043"/>
      <c r="E1" s="2043"/>
      <c r="F1" s="2044"/>
    </row>
    <row r="2" spans="1:6" ht="16">
      <c r="A2" s="2045" t="s">
        <v>1123</v>
      </c>
      <c r="B2" s="2046"/>
      <c r="C2" s="2046"/>
      <c r="D2" s="2046"/>
      <c r="E2" s="2046"/>
      <c r="F2" s="2047"/>
    </row>
    <row r="3" spans="1:6" ht="17" thickBot="1">
      <c r="A3" s="2048" t="s">
        <v>1119</v>
      </c>
      <c r="B3" s="2049"/>
      <c r="C3" s="2049"/>
      <c r="D3" s="2049"/>
      <c r="E3" s="2049"/>
      <c r="F3" s="2050"/>
    </row>
    <row r="4" spans="1:6" ht="16">
      <c r="A4" s="1569" t="s">
        <v>0</v>
      </c>
      <c r="B4" s="2051" t="s">
        <v>1</v>
      </c>
      <c r="C4" s="2053" t="s">
        <v>2</v>
      </c>
      <c r="D4" s="2053" t="s">
        <v>3</v>
      </c>
      <c r="E4" s="2053" t="s">
        <v>1043</v>
      </c>
      <c r="F4" s="2053" t="s">
        <v>1044</v>
      </c>
    </row>
    <row r="5" spans="1:6" ht="18" thickBot="1">
      <c r="A5" s="1571" t="s">
        <v>6</v>
      </c>
      <c r="B5" s="2052"/>
      <c r="C5" s="2054"/>
      <c r="D5" s="2054"/>
      <c r="E5" s="2054"/>
      <c r="F5" s="2054"/>
    </row>
    <row r="6" spans="1:6" ht="17" thickBot="1">
      <c r="A6" s="1572">
        <v>1</v>
      </c>
      <c r="B6" s="1573">
        <v>2</v>
      </c>
      <c r="C6" s="1847">
        <v>3</v>
      </c>
      <c r="D6" s="1573">
        <v>4</v>
      </c>
      <c r="E6" s="1574">
        <v>5</v>
      </c>
      <c r="F6" s="1574">
        <v>6</v>
      </c>
    </row>
    <row r="7" spans="1:6" ht="19">
      <c r="A7" s="1575"/>
      <c r="B7" s="653" t="s">
        <v>1003</v>
      </c>
      <c r="C7" s="1848"/>
      <c r="D7" s="1576"/>
      <c r="E7" s="1575"/>
      <c r="F7" s="1575"/>
    </row>
    <row r="8" spans="1:6" ht="17">
      <c r="A8" s="1575"/>
      <c r="B8" s="1577" t="s">
        <v>9</v>
      </c>
      <c r="C8" s="1848"/>
      <c r="D8" s="1576"/>
      <c r="E8" s="1575"/>
      <c r="F8" s="1575"/>
    </row>
    <row r="9" spans="1:6" ht="16">
      <c r="A9" s="1575"/>
      <c r="B9" s="1576"/>
      <c r="C9" s="1848"/>
      <c r="D9" s="1576"/>
      <c r="E9" s="1575"/>
      <c r="F9" s="1575"/>
    </row>
    <row r="10" spans="1:6" s="1585" customFormat="1" ht="17">
      <c r="A10" s="1578" t="s">
        <v>10</v>
      </c>
      <c r="B10" s="1579" t="s">
        <v>11</v>
      </c>
      <c r="C10" s="1595"/>
      <c r="D10" s="1578"/>
      <c r="E10" s="1580"/>
      <c r="F10" s="1580"/>
    </row>
    <row r="11" spans="1:6" s="1585" customFormat="1" ht="70">
      <c r="A11" s="1581" t="s">
        <v>12</v>
      </c>
      <c r="B11" s="1582" t="s">
        <v>1045</v>
      </c>
      <c r="C11" s="507"/>
      <c r="D11" s="1830"/>
      <c r="E11" s="507"/>
      <c r="F11" s="507"/>
    </row>
    <row r="12" spans="1:6" ht="16">
      <c r="A12" s="1581"/>
      <c r="B12" s="1582"/>
      <c r="C12" s="1849" t="s">
        <v>1105</v>
      </c>
      <c r="D12" s="1830">
        <v>500</v>
      </c>
      <c r="E12" s="1583"/>
      <c r="F12" s="1584"/>
    </row>
    <row r="13" spans="1:6" ht="56">
      <c r="A13" s="1581" t="s">
        <v>14</v>
      </c>
      <c r="B13" s="1582" t="s">
        <v>1046</v>
      </c>
      <c r="F13" s="1584"/>
    </row>
    <row r="14" spans="1:6" ht="16">
      <c r="A14" s="1581"/>
      <c r="B14" s="1582"/>
      <c r="C14" s="1849" t="s">
        <v>1105</v>
      </c>
      <c r="D14" s="1830">
        <v>2000</v>
      </c>
      <c r="E14" s="1583"/>
      <c r="F14" s="1584"/>
    </row>
    <row r="15" spans="1:6" ht="70">
      <c r="A15" s="1581" t="s">
        <v>16</v>
      </c>
      <c r="B15" s="1582" t="s">
        <v>1047</v>
      </c>
      <c r="D15" s="509"/>
      <c r="E15" s="1584"/>
      <c r="F15" s="1584"/>
    </row>
    <row r="16" spans="1:6" ht="16">
      <c r="A16" s="1581"/>
      <c r="B16" s="1587"/>
      <c r="C16" s="1849" t="s">
        <v>1048</v>
      </c>
      <c r="D16" s="1830">
        <v>2500</v>
      </c>
      <c r="E16" s="1584"/>
      <c r="F16" s="1584"/>
    </row>
    <row r="17" spans="1:6" ht="98">
      <c r="A17" s="1581" t="s">
        <v>18</v>
      </c>
      <c r="B17" s="1582" t="s">
        <v>1125</v>
      </c>
      <c r="F17" s="1584"/>
    </row>
    <row r="18" spans="1:6" ht="16">
      <c r="A18" s="1581"/>
      <c r="B18" s="1582"/>
      <c r="C18" s="1849" t="s">
        <v>1105</v>
      </c>
      <c r="D18" s="1830">
        <v>1851</v>
      </c>
      <c r="E18" s="1583"/>
      <c r="F18" s="1584"/>
    </row>
    <row r="19" spans="1:6" ht="56">
      <c r="A19" s="1581" t="s">
        <v>20</v>
      </c>
      <c r="B19" s="1582" t="s">
        <v>1126</v>
      </c>
      <c r="C19" s="1849"/>
      <c r="F19" s="1584"/>
    </row>
    <row r="20" spans="1:6" ht="16">
      <c r="B20" s="1582"/>
      <c r="C20" s="1849" t="s">
        <v>1105</v>
      </c>
      <c r="D20" s="1830">
        <v>3050</v>
      </c>
      <c r="E20" s="1583"/>
      <c r="F20" s="1584"/>
    </row>
    <row r="21" spans="1:6" ht="15" thickBot="1">
      <c r="B21" s="1588"/>
      <c r="C21" s="1595"/>
      <c r="D21" s="1831"/>
      <c r="E21" s="768"/>
      <c r="F21" s="1590"/>
    </row>
    <row r="22" spans="1:6" ht="17">
      <c r="A22" s="1591"/>
      <c r="B22" s="467" t="s">
        <v>986</v>
      </c>
      <c r="C22" s="1591"/>
      <c r="D22" s="1832"/>
      <c r="E22" s="1592"/>
      <c r="F22" s="1593">
        <f>SUM(F12:F21)</f>
        <v>0</v>
      </c>
    </row>
    <row r="23" spans="1:6">
      <c r="B23" s="1582"/>
      <c r="C23" s="1849"/>
    </row>
    <row r="24" spans="1:6">
      <c r="B24" s="1582"/>
      <c r="C24" s="1849"/>
    </row>
    <row r="25" spans="1:6" ht="17">
      <c r="A25" s="1581" t="s">
        <v>29</v>
      </c>
      <c r="B25" s="1579" t="s">
        <v>30</v>
      </c>
      <c r="C25" s="1850"/>
      <c r="D25" s="1594"/>
      <c r="E25" s="1595"/>
      <c r="F25" s="1595"/>
    </row>
    <row r="26" spans="1:6">
      <c r="A26" s="1595"/>
      <c r="B26" s="1596"/>
      <c r="C26" s="1595"/>
      <c r="D26" s="1833"/>
      <c r="E26" s="1595"/>
      <c r="F26" s="1595"/>
    </row>
    <row r="27" spans="1:6" ht="42">
      <c r="A27" s="1581" t="s">
        <v>31</v>
      </c>
      <c r="B27" s="1598" t="s">
        <v>1127</v>
      </c>
      <c r="D27" s="509"/>
    </row>
    <row r="28" spans="1:6" ht="16">
      <c r="A28" s="1581"/>
      <c r="B28" s="1587"/>
      <c r="C28" s="1849" t="s">
        <v>1105</v>
      </c>
      <c r="D28" s="1830">
        <v>28</v>
      </c>
      <c r="E28" s="1584"/>
      <c r="F28" s="1584"/>
    </row>
    <row r="29" spans="1:6" ht="84">
      <c r="A29" s="1581" t="s">
        <v>33</v>
      </c>
      <c r="B29" s="469" t="s">
        <v>904</v>
      </c>
      <c r="D29" s="509"/>
      <c r="E29" s="1584"/>
      <c r="F29" s="1584"/>
    </row>
    <row r="30" spans="1:6" ht="16">
      <c r="A30" s="1581"/>
      <c r="B30" s="1587"/>
      <c r="C30" s="1849" t="s">
        <v>1050</v>
      </c>
      <c r="D30" s="1830">
        <v>39</v>
      </c>
      <c r="E30" s="1584"/>
      <c r="F30" s="1584"/>
    </row>
    <row r="31" spans="1:6" ht="93">
      <c r="A31" s="1581" t="s">
        <v>34</v>
      </c>
      <c r="B31" s="445" t="s">
        <v>1051</v>
      </c>
      <c r="E31" s="1584"/>
      <c r="F31" s="1584"/>
    </row>
    <row r="32" spans="1:6">
      <c r="A32" s="1581"/>
      <c r="B32" s="1582"/>
      <c r="C32" s="1849" t="s">
        <v>155</v>
      </c>
      <c r="D32" s="1830">
        <v>209</v>
      </c>
      <c r="E32" s="1584"/>
      <c r="F32" s="1584"/>
    </row>
    <row r="33" spans="1:256">
      <c r="A33" s="1581"/>
      <c r="B33" s="1582"/>
      <c r="C33" s="1849"/>
      <c r="E33" s="1584"/>
      <c r="F33" s="1584"/>
    </row>
    <row r="34" spans="1:256" ht="42">
      <c r="A34" s="1581" t="s">
        <v>36</v>
      </c>
      <c r="B34" s="1582" t="s">
        <v>1058</v>
      </c>
      <c r="E34" s="1584"/>
      <c r="F34" s="1584"/>
    </row>
    <row r="35" spans="1:256" ht="16">
      <c r="A35" s="1581"/>
      <c r="B35" s="1582"/>
      <c r="C35" s="1849" t="s">
        <v>1105</v>
      </c>
      <c r="D35" s="1830">
        <v>9.5</v>
      </c>
      <c r="E35" s="1584"/>
      <c r="F35" s="1584"/>
    </row>
    <row r="36" spans="1:256">
      <c r="A36" s="1581"/>
      <c r="B36" s="1587"/>
      <c r="C36" s="1849"/>
      <c r="E36" s="1584"/>
      <c r="F36" s="1584"/>
    </row>
    <row r="37" spans="1:256">
      <c r="A37" s="1581"/>
      <c r="B37" s="1587"/>
      <c r="C37" s="1849"/>
      <c r="E37" s="1584"/>
      <c r="F37" s="1584"/>
    </row>
    <row r="38" spans="1:256" ht="210">
      <c r="A38" s="1581" t="s">
        <v>37</v>
      </c>
      <c r="B38" s="1598" t="s">
        <v>1059</v>
      </c>
      <c r="E38" s="1584"/>
      <c r="F38" s="1584"/>
    </row>
    <row r="39" spans="1:256" ht="16">
      <c r="A39" s="1581"/>
      <c r="B39" s="1582"/>
      <c r="C39" s="1849" t="s">
        <v>1105</v>
      </c>
      <c r="D39" s="1830">
        <v>308</v>
      </c>
      <c r="E39" s="1584"/>
      <c r="F39" s="1584"/>
    </row>
    <row r="40" spans="1:256">
      <c r="A40" s="1581" t="s">
        <v>38</v>
      </c>
      <c r="B40" s="1582" t="s">
        <v>178</v>
      </c>
      <c r="C40" s="1849"/>
      <c r="E40" s="1584"/>
      <c r="F40" s="1584"/>
    </row>
    <row r="41" spans="1:256" ht="16">
      <c r="A41" s="1581"/>
      <c r="B41" s="1582"/>
      <c r="C41" s="1849" t="s">
        <v>1105</v>
      </c>
      <c r="D41" s="1830">
        <v>318.5</v>
      </c>
      <c r="E41" s="1584"/>
      <c r="F41" s="1584"/>
    </row>
    <row r="42" spans="1:256" ht="56">
      <c r="A42" s="1581" t="s">
        <v>39</v>
      </c>
      <c r="B42" s="1582" t="s">
        <v>1052</v>
      </c>
      <c r="D42" s="509"/>
      <c r="E42" s="1584"/>
      <c r="F42" s="1584"/>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c r="BR42" s="517"/>
      <c r="BS42" s="517"/>
      <c r="BT42" s="517"/>
      <c r="BU42" s="517"/>
      <c r="BV42" s="517"/>
      <c r="BW42" s="517"/>
      <c r="BX42" s="517"/>
      <c r="BY42" s="517"/>
      <c r="BZ42" s="517"/>
      <c r="CA42" s="517"/>
      <c r="CB42" s="517"/>
      <c r="CC42" s="517"/>
      <c r="CD42" s="517"/>
      <c r="CE42" s="517"/>
      <c r="CF42" s="517"/>
      <c r="CG42" s="517"/>
      <c r="CH42" s="517"/>
      <c r="CI42" s="517"/>
      <c r="CJ42" s="517"/>
      <c r="CK42" s="517"/>
      <c r="CL42" s="517"/>
      <c r="CM42" s="517"/>
      <c r="CN42" s="517"/>
      <c r="CO42" s="517"/>
      <c r="CP42" s="517"/>
      <c r="CQ42" s="517"/>
      <c r="CR42" s="517"/>
      <c r="CS42" s="517"/>
      <c r="CT42" s="517"/>
      <c r="CU42" s="517"/>
      <c r="CV42" s="517"/>
      <c r="CW42" s="517"/>
      <c r="CX42" s="517"/>
      <c r="CY42" s="517"/>
      <c r="CZ42" s="517"/>
      <c r="DA42" s="517"/>
      <c r="DB42" s="517"/>
      <c r="DC42" s="517"/>
      <c r="DD42" s="517"/>
      <c r="DE42" s="517"/>
      <c r="DF42" s="517"/>
      <c r="DG42" s="517"/>
      <c r="DH42" s="517"/>
      <c r="DI42" s="517"/>
      <c r="DJ42" s="517"/>
      <c r="DK42" s="517"/>
      <c r="DL42" s="517"/>
      <c r="DM42" s="517"/>
      <c r="DN42" s="517"/>
      <c r="DO42" s="517"/>
      <c r="DP42" s="517"/>
      <c r="DQ42" s="517"/>
      <c r="DR42" s="517"/>
      <c r="DS42" s="517"/>
      <c r="DT42" s="517"/>
      <c r="DU42" s="517"/>
      <c r="DV42" s="517"/>
      <c r="DW42" s="517"/>
      <c r="DX42" s="517"/>
      <c r="DY42" s="517"/>
      <c r="DZ42" s="517"/>
      <c r="EA42" s="517"/>
      <c r="EB42" s="517"/>
      <c r="EC42" s="517"/>
      <c r="ED42" s="517"/>
      <c r="EE42" s="517"/>
      <c r="EF42" s="517"/>
      <c r="EG42" s="517"/>
      <c r="EH42" s="517"/>
      <c r="EI42" s="517"/>
      <c r="EJ42" s="517"/>
      <c r="EK42" s="517"/>
      <c r="EL42" s="517"/>
      <c r="EM42" s="517"/>
      <c r="EN42" s="517"/>
      <c r="EO42" s="517"/>
      <c r="EP42" s="517"/>
      <c r="EQ42" s="517"/>
      <c r="ER42" s="517"/>
      <c r="ES42" s="517"/>
      <c r="ET42" s="517"/>
      <c r="EU42" s="517"/>
      <c r="EV42" s="517"/>
      <c r="EW42" s="517"/>
      <c r="EX42" s="517"/>
      <c r="EY42" s="517"/>
      <c r="EZ42" s="517"/>
      <c r="FA42" s="517"/>
      <c r="FB42" s="517"/>
      <c r="FC42" s="517"/>
      <c r="FD42" s="517"/>
      <c r="FE42" s="517"/>
      <c r="FF42" s="517"/>
      <c r="FG42" s="517"/>
      <c r="FH42" s="517"/>
      <c r="FI42" s="517"/>
      <c r="FJ42" s="517"/>
      <c r="FK42" s="517"/>
      <c r="FL42" s="517"/>
      <c r="FM42" s="517"/>
      <c r="FN42" s="517"/>
      <c r="FO42" s="517"/>
      <c r="FP42" s="517"/>
      <c r="FQ42" s="517"/>
      <c r="FR42" s="517"/>
      <c r="FS42" s="517"/>
      <c r="FT42" s="517"/>
      <c r="FU42" s="517"/>
      <c r="FV42" s="517"/>
      <c r="FW42" s="517"/>
      <c r="FX42" s="517"/>
      <c r="FY42" s="517"/>
      <c r="FZ42" s="517"/>
      <c r="GA42" s="517"/>
      <c r="GB42" s="517"/>
      <c r="GC42" s="517"/>
      <c r="GD42" s="517"/>
      <c r="GE42" s="517"/>
      <c r="GF42" s="517"/>
      <c r="GG42" s="517"/>
      <c r="GH42" s="517"/>
      <c r="GI42" s="517"/>
      <c r="GJ42" s="517"/>
      <c r="GK42" s="517"/>
      <c r="GL42" s="517"/>
      <c r="GM42" s="517"/>
      <c r="GN42" s="517"/>
      <c r="GO42" s="517"/>
      <c r="GP42" s="517"/>
      <c r="GQ42" s="517"/>
      <c r="GR42" s="517"/>
      <c r="GS42" s="517"/>
      <c r="GT42" s="517"/>
      <c r="GU42" s="517"/>
      <c r="GV42" s="517"/>
      <c r="GW42" s="517"/>
      <c r="GX42" s="517"/>
      <c r="GY42" s="517"/>
      <c r="GZ42" s="517"/>
      <c r="HA42" s="517"/>
      <c r="HB42" s="517"/>
      <c r="HC42" s="517"/>
      <c r="HD42" s="517"/>
      <c r="HE42" s="517"/>
      <c r="HF42" s="517"/>
      <c r="HG42" s="517"/>
      <c r="HH42" s="517"/>
      <c r="HI42" s="517"/>
      <c r="HJ42" s="517"/>
      <c r="HK42" s="517"/>
      <c r="HL42" s="517"/>
      <c r="HM42" s="517"/>
      <c r="HN42" s="517"/>
      <c r="HO42" s="517"/>
      <c r="HP42" s="517"/>
      <c r="HQ42" s="517"/>
      <c r="HR42" s="517"/>
      <c r="HS42" s="517"/>
      <c r="HT42" s="517"/>
      <c r="HU42" s="517"/>
      <c r="HV42" s="517"/>
      <c r="HW42" s="517"/>
      <c r="HX42" s="517"/>
      <c r="HY42" s="517"/>
      <c r="HZ42" s="517"/>
      <c r="IA42" s="517"/>
      <c r="IB42" s="517"/>
      <c r="IC42" s="517"/>
      <c r="ID42" s="517"/>
      <c r="IE42" s="517"/>
      <c r="IF42" s="517"/>
      <c r="IG42" s="517"/>
      <c r="IH42" s="517"/>
      <c r="II42" s="517"/>
      <c r="IJ42" s="517"/>
      <c r="IK42" s="517"/>
      <c r="IL42" s="517"/>
      <c r="IM42" s="517"/>
      <c r="IN42" s="517"/>
      <c r="IO42" s="517"/>
      <c r="IP42" s="517"/>
      <c r="IQ42" s="517"/>
      <c r="IR42" s="517"/>
      <c r="IS42" s="517"/>
      <c r="IT42" s="517"/>
      <c r="IU42" s="517"/>
      <c r="IV42" s="517"/>
    </row>
    <row r="43" spans="1:256">
      <c r="A43" s="1581"/>
      <c r="B43" s="1587"/>
      <c r="C43" s="1849" t="s">
        <v>43</v>
      </c>
      <c r="D43" s="1830">
        <v>35400</v>
      </c>
      <c r="E43" s="1584"/>
      <c r="F43" s="1584"/>
    </row>
    <row r="44" spans="1:256" ht="15" thickBot="1">
      <c r="A44" s="1581"/>
      <c r="B44" s="1588"/>
      <c r="C44" s="1595"/>
      <c r="D44" s="1831"/>
      <c r="E44" s="768"/>
      <c r="F44" s="768"/>
    </row>
    <row r="45" spans="1:256" ht="17">
      <c r="A45" s="1591"/>
      <c r="B45" s="1599" t="s">
        <v>987</v>
      </c>
      <c r="C45" s="1591"/>
      <c r="D45" s="1832"/>
      <c r="E45" s="1592"/>
      <c r="F45" s="1593">
        <f>SUM(F28:F44)</f>
        <v>0</v>
      </c>
    </row>
    <row r="46" spans="1:256">
      <c r="B46" s="1582"/>
    </row>
    <row r="47" spans="1:256" ht="16">
      <c r="B47" s="1582"/>
      <c r="G47" s="1585"/>
    </row>
    <row r="48" spans="1:256" ht="17">
      <c r="A48" s="1600" t="s">
        <v>46</v>
      </c>
      <c r="B48" s="1579" t="s">
        <v>47</v>
      </c>
      <c r="C48" s="1595"/>
      <c r="D48" s="1578"/>
      <c r="E48" s="1595"/>
      <c r="F48" s="1595"/>
      <c r="G48" s="1585"/>
    </row>
    <row r="49" spans="1:7" ht="16">
      <c r="A49" s="1600"/>
      <c r="B49" s="1580"/>
      <c r="C49" s="1595"/>
      <c r="D49" s="1578"/>
      <c r="E49" s="1595"/>
      <c r="F49" s="1595"/>
      <c r="G49" s="1585"/>
    </row>
    <row r="50" spans="1:7" ht="16">
      <c r="A50" s="1595"/>
      <c r="B50" s="1596"/>
      <c r="C50" s="1595"/>
      <c r="D50" s="1578"/>
      <c r="E50" s="1595"/>
      <c r="F50" s="1595"/>
      <c r="G50" s="1585"/>
    </row>
    <row r="51" spans="1:7" ht="42">
      <c r="A51" s="1581" t="s">
        <v>48</v>
      </c>
      <c r="B51" s="1598" t="s">
        <v>1053</v>
      </c>
      <c r="D51" s="509"/>
      <c r="G51" s="1585"/>
    </row>
    <row r="52" spans="1:7" s="1585" customFormat="1" ht="16">
      <c r="A52" s="1581"/>
      <c r="B52" s="1587"/>
      <c r="C52" s="1849" t="s">
        <v>1048</v>
      </c>
      <c r="D52" s="1830">
        <v>560</v>
      </c>
      <c r="E52" s="1584"/>
      <c r="F52" s="1584"/>
    </row>
    <row r="53" spans="1:7" s="1585" customFormat="1" ht="42">
      <c r="A53" s="1581" t="s">
        <v>50</v>
      </c>
      <c r="B53" s="1598" t="s">
        <v>1054</v>
      </c>
      <c r="C53" s="507"/>
      <c r="D53" s="509"/>
      <c r="E53" s="1584"/>
      <c r="F53" s="1584"/>
      <c r="G53" s="1570"/>
    </row>
    <row r="54" spans="1:7" s="1585" customFormat="1" ht="16">
      <c r="A54" s="1581"/>
      <c r="B54" s="1587"/>
      <c r="C54" s="1849" t="s">
        <v>1048</v>
      </c>
      <c r="D54" s="1830">
        <v>197</v>
      </c>
      <c r="E54" s="1584"/>
      <c r="F54" s="1584"/>
      <c r="G54" s="1570"/>
    </row>
    <row r="55" spans="1:7" s="1585" customFormat="1" ht="16">
      <c r="A55" s="1581"/>
      <c r="B55" s="1587"/>
      <c r="C55" s="1849"/>
      <c r="D55" s="1830"/>
      <c r="E55" s="1584"/>
      <c r="F55" s="1584"/>
      <c r="G55" s="1570"/>
    </row>
    <row r="56" spans="1:7" s="1585" customFormat="1" ht="17" thickBot="1">
      <c r="A56" s="507"/>
      <c r="B56" s="1588"/>
      <c r="C56" s="1595"/>
      <c r="D56" s="1831"/>
      <c r="E56" s="768"/>
      <c r="F56" s="768"/>
      <c r="G56" s="1570"/>
    </row>
    <row r="57" spans="1:7" s="1585" customFormat="1" ht="17">
      <c r="A57" s="1602"/>
      <c r="B57" s="1603" t="s">
        <v>988</v>
      </c>
      <c r="C57" s="1602"/>
      <c r="D57" s="1834"/>
      <c r="E57" s="1604"/>
      <c r="F57" s="1605">
        <f>SUM(F52:F56)</f>
        <v>0</v>
      </c>
      <c r="G57" s="1570"/>
    </row>
    <row r="58" spans="1:7" s="1585" customFormat="1" ht="16">
      <c r="A58" s="507"/>
      <c r="B58" s="1587"/>
      <c r="C58" s="507"/>
      <c r="D58" s="1830"/>
      <c r="E58" s="1606"/>
      <c r="F58" s="1606"/>
      <c r="G58" s="1570"/>
    </row>
    <row r="59" spans="1:7" s="1585" customFormat="1" ht="16">
      <c r="A59" s="507"/>
      <c r="B59" s="1587"/>
      <c r="C59" s="507"/>
      <c r="D59" s="1830"/>
      <c r="E59" s="1606"/>
      <c r="F59" s="1606"/>
      <c r="G59" s="1570"/>
    </row>
    <row r="60" spans="1:7">
      <c r="B60" s="1587"/>
      <c r="E60" s="1606"/>
      <c r="F60" s="1606"/>
    </row>
    <row r="61" spans="1:7">
      <c r="B61" s="1587"/>
      <c r="E61" s="1606"/>
      <c r="F61" s="1606"/>
    </row>
    <row r="62" spans="1:7" ht="17">
      <c r="A62" s="1600" t="s">
        <v>54</v>
      </c>
      <c r="B62" s="1579" t="s">
        <v>55</v>
      </c>
      <c r="C62" s="1595"/>
      <c r="D62" s="1578"/>
      <c r="E62" s="1595"/>
      <c r="F62" s="1595"/>
    </row>
    <row r="63" spans="1:7">
      <c r="A63" s="1595"/>
      <c r="B63" s="1596"/>
      <c r="C63" s="1595"/>
      <c r="D63" s="1578"/>
      <c r="E63" s="1595"/>
      <c r="F63" s="1595"/>
    </row>
    <row r="64" spans="1:7" ht="84">
      <c r="A64" s="1581" t="s">
        <v>57</v>
      </c>
      <c r="B64" s="1598" t="s">
        <v>1055</v>
      </c>
      <c r="D64" s="509"/>
    </row>
    <row r="65" spans="1:6" ht="16">
      <c r="A65" s="1581"/>
      <c r="B65" s="1587"/>
      <c r="C65" s="1849" t="s">
        <v>1048</v>
      </c>
      <c r="D65" s="1830">
        <v>2090</v>
      </c>
      <c r="E65" s="1584"/>
      <c r="F65" s="1584"/>
    </row>
    <row r="66" spans="1:6" ht="70">
      <c r="A66" s="1581" t="s">
        <v>59</v>
      </c>
      <c r="B66" s="1598" t="s">
        <v>1056</v>
      </c>
      <c r="D66" s="509"/>
      <c r="E66" s="1584"/>
      <c r="F66" s="1584"/>
    </row>
    <row r="67" spans="1:6" ht="16">
      <c r="A67" s="1581"/>
      <c r="B67" s="1587"/>
      <c r="C67" s="1849" t="s">
        <v>1048</v>
      </c>
      <c r="D67" s="1830">
        <v>87</v>
      </c>
      <c r="E67" s="1584"/>
      <c r="F67" s="1584"/>
    </row>
    <row r="68" spans="1:6" ht="15" thickBot="1">
      <c r="B68" s="1588"/>
      <c r="C68" s="1595"/>
      <c r="D68" s="1831"/>
      <c r="E68" s="768"/>
      <c r="F68" s="1590"/>
    </row>
    <row r="69" spans="1:6" ht="17">
      <c r="A69" s="475"/>
      <c r="B69" s="479" t="s">
        <v>989</v>
      </c>
      <c r="C69" s="475"/>
      <c r="D69" s="1835"/>
      <c r="E69" s="476"/>
      <c r="F69" s="478">
        <f>SUM(F65:F68)</f>
        <v>0</v>
      </c>
    </row>
    <row r="70" spans="1:6">
      <c r="B70" s="1587"/>
    </row>
    <row r="71" spans="1:6">
      <c r="B71" s="1587"/>
    </row>
    <row r="72" spans="1:6">
      <c r="B72" s="1587"/>
      <c r="E72" s="1607"/>
      <c r="F72" s="1606"/>
    </row>
    <row r="73" spans="1:6" ht="18">
      <c r="B73" s="2039" t="s">
        <v>75</v>
      </c>
      <c r="C73" s="2039"/>
      <c r="D73" s="2039"/>
      <c r="F73" s="708"/>
    </row>
    <row r="74" spans="1:6" ht="16">
      <c r="B74" s="1608"/>
      <c r="C74" s="708"/>
      <c r="D74" s="1553"/>
      <c r="F74" s="708"/>
    </row>
    <row r="75" spans="1:6" ht="17">
      <c r="A75" s="1610" t="s">
        <v>10</v>
      </c>
      <c r="B75" s="1611" t="s">
        <v>11</v>
      </c>
      <c r="C75" s="1851"/>
      <c r="D75" s="1610"/>
      <c r="E75" s="1613" t="s">
        <v>76</v>
      </c>
      <c r="F75" s="1614"/>
    </row>
    <row r="76" spans="1:6" ht="17">
      <c r="A76" s="1610" t="s">
        <v>29</v>
      </c>
      <c r="B76" s="1611" t="s">
        <v>77</v>
      </c>
      <c r="C76" s="1851"/>
      <c r="D76" s="1610"/>
      <c r="E76" s="1613" t="s">
        <v>76</v>
      </c>
      <c r="F76" s="1614"/>
    </row>
    <row r="77" spans="1:6" ht="17">
      <c r="A77" s="1610" t="s">
        <v>46</v>
      </c>
      <c r="B77" s="1611" t="s">
        <v>47</v>
      </c>
      <c r="C77" s="1851"/>
      <c r="D77" s="1610"/>
      <c r="E77" s="1613" t="s">
        <v>76</v>
      </c>
      <c r="F77" s="1614"/>
    </row>
    <row r="78" spans="1:6" ht="17">
      <c r="A78" s="1610" t="s">
        <v>54</v>
      </c>
      <c r="B78" s="1611" t="s">
        <v>55</v>
      </c>
      <c r="C78" s="1851"/>
      <c r="D78" s="1610"/>
      <c r="E78" s="1613" t="s">
        <v>76</v>
      </c>
      <c r="F78" s="1614"/>
    </row>
    <row r="79" spans="1:6" ht="16">
      <c r="A79" s="509"/>
      <c r="B79" s="1615"/>
      <c r="C79" s="708"/>
      <c r="D79" s="1836"/>
      <c r="E79" s="1617" t="s">
        <v>28</v>
      </c>
      <c r="F79" s="1618">
        <f>SUM(F75:F78)</f>
        <v>0</v>
      </c>
    </row>
    <row r="80" spans="1:6">
      <c r="B80" s="1587"/>
      <c r="E80" s="1606"/>
      <c r="F80" s="1606"/>
    </row>
    <row r="81" spans="1:11">
      <c r="B81" s="1587"/>
      <c r="E81" s="1606"/>
      <c r="F81" s="1606"/>
    </row>
    <row r="82" spans="1:11">
      <c r="B82" s="1587"/>
      <c r="E82" s="1606"/>
      <c r="F82" s="1606"/>
    </row>
    <row r="83" spans="1:11" ht="19">
      <c r="A83" s="1594" t="s">
        <v>78</v>
      </c>
      <c r="B83" s="1619" t="s">
        <v>79</v>
      </c>
      <c r="C83" s="1595"/>
      <c r="D83" s="1578"/>
      <c r="E83" s="1595"/>
      <c r="F83" s="1595"/>
    </row>
    <row r="84" spans="1:11" ht="16">
      <c r="A84" s="1594"/>
      <c r="B84" s="1620"/>
      <c r="C84" s="1595"/>
      <c r="D84" s="1578"/>
      <c r="E84" s="1595"/>
      <c r="F84" s="1595"/>
      <c r="G84" s="1585"/>
    </row>
    <row r="85" spans="1:11" s="1585" customFormat="1" ht="20">
      <c r="A85" s="1595"/>
      <c r="B85" s="1596"/>
      <c r="C85" s="1595"/>
      <c r="D85" s="1578"/>
      <c r="E85" s="1595"/>
      <c r="F85" s="1595"/>
      <c r="G85" s="1622"/>
    </row>
    <row r="86" spans="1:11" s="1585" customFormat="1" ht="20">
      <c r="A86" s="1581" t="s">
        <v>80</v>
      </c>
      <c r="B86" s="1620" t="s">
        <v>81</v>
      </c>
      <c r="C86" s="1595"/>
      <c r="D86" s="1578"/>
      <c r="E86" s="1595"/>
      <c r="F86" s="1595"/>
      <c r="G86" s="1622"/>
    </row>
    <row r="87" spans="1:11" s="1585" customFormat="1" ht="20">
      <c r="A87" s="1595"/>
      <c r="B87" s="1596"/>
      <c r="C87" s="1595"/>
      <c r="D87" s="1578"/>
      <c r="E87" s="1595"/>
      <c r="F87" s="1595"/>
      <c r="G87" s="1622"/>
    </row>
    <row r="88" spans="1:11" s="1585" customFormat="1" ht="70">
      <c r="A88" s="1581" t="s">
        <v>82</v>
      </c>
      <c r="B88" s="1621" t="s">
        <v>1057</v>
      </c>
      <c r="C88" s="507"/>
      <c r="D88" s="509"/>
      <c r="E88" s="507"/>
      <c r="F88" s="507"/>
      <c r="G88" s="1622"/>
    </row>
    <row r="89" spans="1:11" s="1585" customFormat="1" ht="20">
      <c r="A89" s="1581"/>
      <c r="B89" s="1587"/>
      <c r="C89" s="1849" t="s">
        <v>86</v>
      </c>
      <c r="D89" s="1830">
        <v>190</v>
      </c>
      <c r="E89" s="1623"/>
      <c r="F89" s="1624"/>
      <c r="G89" s="1622"/>
    </row>
    <row r="90" spans="1:11" s="1585" customFormat="1" ht="17" thickBot="1">
      <c r="A90" s="507"/>
      <c r="B90" s="1620"/>
      <c r="C90" s="507"/>
      <c r="D90" s="1831"/>
      <c r="E90" s="768"/>
      <c r="F90" s="768"/>
      <c r="G90" s="1570"/>
      <c r="K90" s="1628"/>
    </row>
    <row r="91" spans="1:11" s="1585" customFormat="1" ht="17">
      <c r="A91" s="1625"/>
      <c r="B91" s="670" t="s">
        <v>990</v>
      </c>
      <c r="C91" s="1625"/>
      <c r="D91" s="1837"/>
      <c r="E91" s="1626"/>
      <c r="F91" s="478"/>
      <c r="G91" s="1570"/>
    </row>
    <row r="92" spans="1:11" s="1622" customFormat="1" ht="20">
      <c r="A92" s="1585"/>
      <c r="B92" s="1585"/>
      <c r="C92" s="1659"/>
      <c r="D92" s="509"/>
      <c r="E92" s="507"/>
      <c r="F92" s="507"/>
      <c r="G92" s="1570"/>
    </row>
    <row r="93" spans="1:11" s="1622" customFormat="1" ht="20">
      <c r="A93" s="507"/>
      <c r="B93" s="508"/>
      <c r="C93" s="507"/>
      <c r="D93" s="509"/>
      <c r="E93" s="507"/>
      <c r="F93" s="507"/>
      <c r="G93" s="1570"/>
    </row>
    <row r="94" spans="1:11" s="1622" customFormat="1" ht="20">
      <c r="A94" s="507"/>
      <c r="B94" s="2039" t="s">
        <v>147</v>
      </c>
      <c r="C94" s="2039"/>
      <c r="D94" s="2039"/>
      <c r="E94" s="2039"/>
      <c r="F94" s="1629"/>
      <c r="G94" s="1570"/>
    </row>
    <row r="95" spans="1:11" s="1622" customFormat="1" ht="20">
      <c r="A95" s="507"/>
      <c r="B95" s="1608"/>
      <c r="C95" s="708"/>
      <c r="D95" s="1553"/>
      <c r="E95" s="507"/>
      <c r="F95" s="708"/>
      <c r="G95" s="1570"/>
    </row>
    <row r="96" spans="1:11" s="1622" customFormat="1" ht="20">
      <c r="A96" s="1630" t="s">
        <v>80</v>
      </c>
      <c r="B96" s="1631" t="s">
        <v>81</v>
      </c>
      <c r="C96" s="1852"/>
      <c r="D96" s="1632"/>
      <c r="E96" s="1632" t="s">
        <v>76</v>
      </c>
      <c r="F96" s="1634"/>
      <c r="G96" s="1570"/>
    </row>
    <row r="97" spans="1:9" ht="16">
      <c r="A97" s="1553"/>
      <c r="B97" s="1615"/>
      <c r="C97" s="708"/>
      <c r="D97" s="1836"/>
      <c r="E97" s="1635" t="s">
        <v>28</v>
      </c>
      <c r="F97" s="1618"/>
    </row>
    <row r="98" spans="1:9" ht="16">
      <c r="A98" s="1636"/>
      <c r="B98" s="1637"/>
      <c r="C98" s="1853"/>
      <c r="D98" s="1636"/>
      <c r="E98" s="1636"/>
      <c r="F98" s="1639"/>
    </row>
    <row r="99" spans="1:9" ht="19">
      <c r="A99" s="708"/>
      <c r="B99" s="683" t="s">
        <v>148</v>
      </c>
      <c r="C99" s="1629"/>
      <c r="D99" s="485"/>
      <c r="E99" s="1629"/>
      <c r="F99" s="1641"/>
    </row>
    <row r="100" spans="1:9" ht="16">
      <c r="A100" s="708"/>
      <c r="B100" s="1608"/>
      <c r="C100" s="708"/>
      <c r="D100" s="1553"/>
      <c r="F100" s="1641"/>
    </row>
    <row r="101" spans="1:9" ht="17">
      <c r="A101" s="1630" t="s">
        <v>149</v>
      </c>
      <c r="B101" s="1631" t="s">
        <v>9</v>
      </c>
      <c r="C101" s="1852"/>
      <c r="D101" s="1632"/>
      <c r="E101" s="1632" t="s">
        <v>76</v>
      </c>
      <c r="F101" s="1642"/>
    </row>
    <row r="102" spans="1:9" ht="16">
      <c r="A102" s="1643"/>
      <c r="B102" s="1637"/>
      <c r="C102" s="1853"/>
      <c r="D102" s="1636"/>
      <c r="E102" s="1636"/>
      <c r="F102" s="1644"/>
    </row>
    <row r="103" spans="1:9" ht="17">
      <c r="A103" s="1645" t="s">
        <v>150</v>
      </c>
      <c r="B103" s="1646" t="s">
        <v>79</v>
      </c>
      <c r="C103" s="1854"/>
      <c r="D103" s="1645"/>
      <c r="E103" s="1645" t="s">
        <v>76</v>
      </c>
      <c r="F103" s="1647"/>
    </row>
    <row r="104" spans="1:9" ht="16">
      <c r="A104" s="1606"/>
      <c r="B104" s="1615"/>
      <c r="C104" s="2040"/>
      <c r="D104" s="2040"/>
      <c r="E104" s="1648" t="s">
        <v>28</v>
      </c>
      <c r="F104" s="1649">
        <f>SUM(F99:F103)</f>
        <v>0</v>
      </c>
    </row>
    <row r="105" spans="1:9" ht="16">
      <c r="A105" s="509"/>
      <c r="B105" s="430"/>
      <c r="C105" s="708"/>
      <c r="D105" s="1651"/>
      <c r="E105" s="1651"/>
      <c r="F105" s="1553"/>
    </row>
    <row r="106" spans="1:9" ht="16">
      <c r="A106" s="509"/>
      <c r="B106" s="430"/>
      <c r="C106" s="708"/>
      <c r="D106" s="2041" t="s">
        <v>151</v>
      </c>
      <c r="E106" s="2041"/>
      <c r="F106" s="1652">
        <f>F104*0.25</f>
        <v>0</v>
      </c>
    </row>
    <row r="107" spans="1:9" ht="16">
      <c r="A107" s="509"/>
      <c r="B107" s="430"/>
      <c r="C107" s="708"/>
      <c r="D107" s="2041" t="s">
        <v>152</v>
      </c>
      <c r="E107" s="2041"/>
      <c r="F107" s="1652">
        <f>F104*1.25</f>
        <v>0</v>
      </c>
    </row>
    <row r="108" spans="1:9" ht="16">
      <c r="B108" s="1608"/>
      <c r="C108" s="708"/>
      <c r="D108" s="1836"/>
      <c r="F108" s="708"/>
    </row>
    <row r="110" spans="1:9">
      <c r="G110" s="517"/>
      <c r="H110" s="517"/>
      <c r="I110" s="517"/>
    </row>
    <row r="111" spans="1:9" ht="18">
      <c r="A111" s="484" t="s">
        <v>225</v>
      </c>
      <c r="B111" s="485" t="s">
        <v>855</v>
      </c>
      <c r="G111" s="517"/>
      <c r="H111" s="517"/>
      <c r="I111" s="517"/>
    </row>
    <row r="112" spans="1:9">
      <c r="A112" s="684"/>
      <c r="G112" s="517"/>
      <c r="H112" s="517"/>
      <c r="I112" s="517"/>
    </row>
    <row r="113" spans="1:9" ht="17">
      <c r="A113" s="551"/>
      <c r="B113" s="486" t="s">
        <v>702</v>
      </c>
      <c r="C113" s="1855"/>
      <c r="D113" s="551"/>
      <c r="E113" s="551"/>
      <c r="F113" s="551"/>
      <c r="G113" s="517"/>
      <c r="H113" s="517"/>
      <c r="I113" s="517"/>
    </row>
    <row r="114" spans="1:9">
      <c r="A114" s="487"/>
      <c r="B114" s="487"/>
      <c r="C114" s="1742"/>
      <c r="D114" s="488"/>
      <c r="E114" s="488"/>
      <c r="F114" s="489"/>
      <c r="G114" s="517"/>
      <c r="H114" s="517"/>
      <c r="I114" s="517"/>
    </row>
    <row r="115" spans="1:9">
      <c r="A115" s="552"/>
      <c r="B115" s="491"/>
      <c r="C115" s="553"/>
      <c r="D115" s="554"/>
      <c r="E115" s="554"/>
      <c r="F115" s="555"/>
      <c r="G115" s="517"/>
      <c r="H115" s="517"/>
      <c r="I115" s="517"/>
    </row>
    <row r="116" spans="1:9" ht="42">
      <c r="A116" s="490" t="s">
        <v>10</v>
      </c>
      <c r="B116" s="491" t="s">
        <v>992</v>
      </c>
      <c r="C116" s="1856"/>
      <c r="D116" s="492"/>
      <c r="E116" s="492"/>
      <c r="F116" s="493"/>
      <c r="G116" s="517"/>
      <c r="H116" s="517"/>
      <c r="I116" s="517"/>
    </row>
    <row r="117" spans="1:9">
      <c r="A117" s="490"/>
      <c r="B117" s="491" t="s">
        <v>703</v>
      </c>
      <c r="C117" s="1856" t="s">
        <v>7</v>
      </c>
      <c r="D117" s="492">
        <v>1</v>
      </c>
      <c r="E117" s="492"/>
      <c r="F117" s="493"/>
      <c r="G117" s="517"/>
      <c r="H117" s="517"/>
      <c r="I117" s="517"/>
    </row>
    <row r="118" spans="1:9" ht="28">
      <c r="A118" s="490"/>
      <c r="B118" s="491" t="s">
        <v>1128</v>
      </c>
      <c r="C118" s="1856" t="s">
        <v>7</v>
      </c>
      <c r="D118" s="492">
        <v>1</v>
      </c>
      <c r="E118" s="492"/>
      <c r="F118" s="493"/>
      <c r="G118" s="517"/>
      <c r="H118" s="517"/>
      <c r="I118" s="517"/>
    </row>
    <row r="119" spans="1:9">
      <c r="A119" s="490"/>
      <c r="B119" s="491" t="s">
        <v>1129</v>
      </c>
      <c r="C119" s="1856" t="s">
        <v>7</v>
      </c>
      <c r="D119" s="492">
        <v>4</v>
      </c>
      <c r="E119" s="492"/>
      <c r="F119" s="493"/>
      <c r="G119" s="517"/>
      <c r="H119" s="517"/>
      <c r="I119" s="517"/>
    </row>
    <row r="120" spans="1:9" ht="28">
      <c r="A120" s="490"/>
      <c r="B120" s="491" t="s">
        <v>945</v>
      </c>
      <c r="C120" s="1856" t="s">
        <v>7</v>
      </c>
      <c r="D120" s="492">
        <v>1</v>
      </c>
      <c r="E120" s="492"/>
      <c r="F120" s="493"/>
      <c r="G120" s="517"/>
      <c r="H120" s="517"/>
      <c r="I120" s="517"/>
    </row>
    <row r="121" spans="1:9">
      <c r="A121" s="490"/>
      <c r="B121" s="491" t="s">
        <v>916</v>
      </c>
      <c r="C121" s="1856" t="s">
        <v>7</v>
      </c>
      <c r="D121" s="492">
        <v>1</v>
      </c>
      <c r="E121" s="492"/>
      <c r="F121" s="493"/>
      <c r="G121" s="517"/>
      <c r="H121" s="517"/>
      <c r="I121" s="517"/>
    </row>
    <row r="122" spans="1:9" s="1653" customFormat="1">
      <c r="A122" s="490"/>
      <c r="B122" s="491" t="s">
        <v>917</v>
      </c>
      <c r="C122" s="1856" t="s">
        <v>7</v>
      </c>
      <c r="D122" s="492">
        <v>3</v>
      </c>
      <c r="E122" s="492"/>
      <c r="F122" s="493"/>
      <c r="G122" s="517"/>
      <c r="H122" s="517"/>
      <c r="I122" s="517"/>
    </row>
    <row r="123" spans="1:9">
      <c r="A123" s="490"/>
      <c r="B123" s="491" t="s">
        <v>617</v>
      </c>
      <c r="C123" s="1856" t="s">
        <v>7</v>
      </c>
      <c r="D123" s="492">
        <v>1</v>
      </c>
      <c r="E123" s="492"/>
      <c r="F123" s="493"/>
      <c r="G123" s="517"/>
      <c r="H123" s="517"/>
      <c r="I123" s="517"/>
    </row>
    <row r="124" spans="1:9">
      <c r="A124" s="490"/>
      <c r="B124" s="491" t="s">
        <v>618</v>
      </c>
      <c r="C124" s="1856" t="s">
        <v>7</v>
      </c>
      <c r="D124" s="492">
        <v>3</v>
      </c>
      <c r="E124" s="492"/>
      <c r="F124" s="493"/>
      <c r="G124" s="517"/>
      <c r="H124" s="517"/>
      <c r="I124" s="517"/>
    </row>
    <row r="125" spans="1:9">
      <c r="A125" s="490"/>
      <c r="B125" s="491" t="s">
        <v>918</v>
      </c>
      <c r="C125" s="1856" t="s">
        <v>7</v>
      </c>
      <c r="D125" s="492">
        <v>1</v>
      </c>
      <c r="E125" s="492"/>
      <c r="F125" s="493"/>
      <c r="G125" s="517"/>
      <c r="H125" s="517"/>
      <c r="I125" s="517"/>
    </row>
    <row r="126" spans="1:9">
      <c r="A126" s="490"/>
      <c r="B126" s="491" t="s">
        <v>946</v>
      </c>
      <c r="C126" s="1856" t="s">
        <v>7</v>
      </c>
      <c r="D126" s="492">
        <v>2</v>
      </c>
      <c r="E126" s="492"/>
      <c r="F126" s="493"/>
      <c r="G126" s="517"/>
      <c r="H126" s="517"/>
      <c r="I126" s="517"/>
    </row>
    <row r="127" spans="1:9">
      <c r="A127" s="490"/>
      <c r="B127" s="491" t="s">
        <v>619</v>
      </c>
      <c r="C127" s="1856" t="s">
        <v>7</v>
      </c>
      <c r="D127" s="492">
        <v>2</v>
      </c>
      <c r="E127" s="492"/>
      <c r="F127" s="493"/>
      <c r="G127" s="517"/>
      <c r="H127" s="517"/>
      <c r="I127" s="517"/>
    </row>
    <row r="128" spans="1:9">
      <c r="A128" s="490"/>
      <c r="B128" s="491" t="s">
        <v>856</v>
      </c>
      <c r="C128" s="1856" t="s">
        <v>7</v>
      </c>
      <c r="D128" s="492">
        <v>3</v>
      </c>
      <c r="E128" s="492"/>
      <c r="F128" s="493"/>
      <c r="G128" s="517"/>
      <c r="H128" s="517"/>
      <c r="I128" s="517"/>
    </row>
    <row r="129" spans="1:9">
      <c r="A129" s="490"/>
      <c r="B129" s="491" t="s">
        <v>620</v>
      </c>
      <c r="C129" s="1856" t="s">
        <v>7</v>
      </c>
      <c r="D129" s="492">
        <v>2</v>
      </c>
      <c r="E129" s="492"/>
      <c r="F129" s="493"/>
      <c r="G129" s="495"/>
      <c r="H129" s="517"/>
      <c r="I129" s="517"/>
    </row>
    <row r="130" spans="1:9" ht="42">
      <c r="A130" s="490"/>
      <c r="B130" s="491" t="s">
        <v>639</v>
      </c>
      <c r="C130" s="1856"/>
      <c r="D130" s="492"/>
      <c r="E130" s="492"/>
      <c r="F130" s="493"/>
      <c r="G130" s="495"/>
      <c r="H130" s="517"/>
      <c r="I130" s="517"/>
    </row>
    <row r="131" spans="1:9">
      <c r="A131" s="490"/>
      <c r="B131" s="491" t="s">
        <v>947</v>
      </c>
      <c r="C131" s="1660" t="s">
        <v>7</v>
      </c>
      <c r="D131" s="1838">
        <v>2</v>
      </c>
      <c r="E131" s="494"/>
      <c r="F131" s="493"/>
      <c r="G131" s="495"/>
      <c r="H131" s="517"/>
      <c r="I131" s="517"/>
    </row>
    <row r="132" spans="1:9">
      <c r="A132" s="490"/>
      <c r="B132" s="491" t="s">
        <v>948</v>
      </c>
      <c r="C132" s="1660" t="s">
        <v>7</v>
      </c>
      <c r="D132" s="1838">
        <v>2</v>
      </c>
      <c r="E132" s="494"/>
      <c r="F132" s="493"/>
      <c r="G132" s="495"/>
      <c r="H132" s="517"/>
      <c r="I132" s="517"/>
    </row>
    <row r="133" spans="1:9">
      <c r="A133" s="490"/>
      <c r="B133" s="491" t="s">
        <v>922</v>
      </c>
      <c r="C133" s="1660" t="s">
        <v>7</v>
      </c>
      <c r="D133" s="1838">
        <v>8</v>
      </c>
      <c r="E133" s="494"/>
      <c r="F133" s="493"/>
      <c r="G133" s="495"/>
      <c r="H133" s="517"/>
      <c r="I133" s="517"/>
    </row>
    <row r="134" spans="1:9" s="1654" customFormat="1" ht="18">
      <c r="A134" s="490"/>
      <c r="B134" s="491" t="s">
        <v>923</v>
      </c>
      <c r="C134" s="1660" t="s">
        <v>7</v>
      </c>
      <c r="D134" s="1838">
        <v>4</v>
      </c>
      <c r="E134" s="494"/>
      <c r="F134" s="493"/>
      <c r="G134" s="495"/>
      <c r="H134" s="517"/>
      <c r="I134" s="517"/>
    </row>
    <row r="135" spans="1:9">
      <c r="A135" s="490"/>
      <c r="B135" s="491" t="s">
        <v>949</v>
      </c>
      <c r="C135" s="1660" t="s">
        <v>7</v>
      </c>
      <c r="D135" s="1838">
        <v>2</v>
      </c>
      <c r="E135" s="494"/>
      <c r="F135" s="493"/>
      <c r="G135" s="495"/>
      <c r="H135" s="517"/>
      <c r="I135" s="517"/>
    </row>
    <row r="136" spans="1:9">
      <c r="A136" s="490"/>
      <c r="B136" s="491" t="s">
        <v>925</v>
      </c>
      <c r="C136" s="1660" t="s">
        <v>7</v>
      </c>
      <c r="D136" s="1838">
        <v>1</v>
      </c>
      <c r="E136" s="494"/>
      <c r="F136" s="493"/>
      <c r="H136" s="517"/>
      <c r="I136" s="517"/>
    </row>
    <row r="137" spans="1:9">
      <c r="A137" s="490"/>
      <c r="B137" s="491" t="s">
        <v>926</v>
      </c>
      <c r="C137" s="1660" t="s">
        <v>7</v>
      </c>
      <c r="D137" s="1838">
        <v>6</v>
      </c>
      <c r="E137" s="494"/>
      <c r="F137" s="493"/>
      <c r="G137" s="592"/>
      <c r="H137" s="517"/>
      <c r="I137" s="517"/>
    </row>
    <row r="138" spans="1:9" ht="28">
      <c r="A138" s="490"/>
      <c r="B138" s="491" t="s">
        <v>708</v>
      </c>
      <c r="C138" s="1660"/>
      <c r="E138" s="494"/>
      <c r="F138" s="493"/>
      <c r="G138" s="495"/>
      <c r="H138" s="517"/>
      <c r="I138" s="517"/>
    </row>
    <row r="139" spans="1:9">
      <c r="A139" s="496"/>
      <c r="B139" s="497"/>
      <c r="C139" s="1660" t="s">
        <v>351</v>
      </c>
      <c r="D139" s="1839">
        <v>1</v>
      </c>
      <c r="E139" s="594"/>
      <c r="F139" s="601"/>
      <c r="G139" s="495"/>
      <c r="H139" s="517"/>
      <c r="I139" s="517"/>
    </row>
    <row r="140" spans="1:9">
      <c r="A140" s="490"/>
      <c r="B140" s="491"/>
      <c r="D140" s="1838"/>
      <c r="E140" s="494"/>
      <c r="F140" s="593"/>
      <c r="G140" s="495"/>
      <c r="H140" s="517"/>
      <c r="I140" s="517"/>
    </row>
    <row r="141" spans="1:9" ht="42">
      <c r="A141" s="490" t="s">
        <v>29</v>
      </c>
      <c r="B141" s="491" t="s">
        <v>993</v>
      </c>
      <c r="C141" s="1856"/>
      <c r="D141" s="492"/>
      <c r="E141" s="492"/>
      <c r="F141" s="493"/>
      <c r="G141" s="495"/>
      <c r="H141" s="517"/>
      <c r="I141" s="517"/>
    </row>
    <row r="142" spans="1:9">
      <c r="A142" s="490"/>
      <c r="B142" s="491" t="s">
        <v>703</v>
      </c>
      <c r="C142" s="1856" t="s">
        <v>7</v>
      </c>
      <c r="D142" s="492">
        <v>1</v>
      </c>
      <c r="E142" s="492"/>
      <c r="F142" s="493"/>
      <c r="G142" s="495"/>
      <c r="H142" s="517"/>
      <c r="I142" s="517"/>
    </row>
    <row r="143" spans="1:9" ht="28">
      <c r="A143" s="490"/>
      <c r="B143" s="491" t="s">
        <v>950</v>
      </c>
      <c r="C143" s="1856" t="s">
        <v>7</v>
      </c>
      <c r="D143" s="492">
        <v>1</v>
      </c>
      <c r="E143" s="492"/>
      <c r="F143" s="493"/>
      <c r="G143" s="495"/>
      <c r="H143" s="517"/>
      <c r="I143" s="517"/>
    </row>
    <row r="144" spans="1:9">
      <c r="A144" s="490"/>
      <c r="B144" s="491" t="s">
        <v>951</v>
      </c>
      <c r="C144" s="1856" t="s">
        <v>7</v>
      </c>
      <c r="D144" s="492">
        <v>3</v>
      </c>
      <c r="E144" s="492"/>
      <c r="F144" s="493"/>
      <c r="G144" s="495"/>
      <c r="H144" s="517"/>
      <c r="I144" s="517"/>
    </row>
    <row r="145" spans="1:9" ht="28">
      <c r="A145" s="490"/>
      <c r="B145" s="491" t="s">
        <v>945</v>
      </c>
      <c r="C145" s="1856" t="s">
        <v>7</v>
      </c>
      <c r="D145" s="492">
        <v>1</v>
      </c>
      <c r="E145" s="492"/>
      <c r="F145" s="493"/>
      <c r="G145" s="495"/>
      <c r="H145" s="517"/>
      <c r="I145" s="517"/>
    </row>
    <row r="146" spans="1:9">
      <c r="A146" s="490"/>
      <c r="B146" s="491" t="s">
        <v>916</v>
      </c>
      <c r="C146" s="1856" t="s">
        <v>7</v>
      </c>
      <c r="D146" s="492">
        <v>1</v>
      </c>
      <c r="E146" s="492"/>
      <c r="F146" s="493"/>
      <c r="G146" s="495"/>
      <c r="H146" s="517"/>
      <c r="I146" s="517"/>
    </row>
    <row r="147" spans="1:9">
      <c r="A147" s="490"/>
      <c r="B147" s="491" t="s">
        <v>917</v>
      </c>
      <c r="C147" s="1856" t="s">
        <v>7</v>
      </c>
      <c r="D147" s="492">
        <v>3</v>
      </c>
      <c r="E147" s="492"/>
      <c r="F147" s="493"/>
      <c r="G147" s="495"/>
      <c r="H147" s="517"/>
      <c r="I147" s="517"/>
    </row>
    <row r="148" spans="1:9">
      <c r="A148" s="490"/>
      <c r="B148" s="491" t="s">
        <v>617</v>
      </c>
      <c r="C148" s="1856" t="s">
        <v>7</v>
      </c>
      <c r="D148" s="492">
        <v>1</v>
      </c>
      <c r="E148" s="492"/>
      <c r="F148" s="493"/>
      <c r="G148" s="495"/>
      <c r="H148" s="517"/>
      <c r="I148" s="517"/>
    </row>
    <row r="149" spans="1:9">
      <c r="A149" s="490"/>
      <c r="B149" s="491" t="s">
        <v>618</v>
      </c>
      <c r="C149" s="1856" t="s">
        <v>7</v>
      </c>
      <c r="D149" s="492">
        <v>3</v>
      </c>
      <c r="E149" s="492"/>
      <c r="F149" s="493"/>
      <c r="G149" s="495"/>
      <c r="H149" s="517"/>
      <c r="I149" s="517"/>
    </row>
    <row r="150" spans="1:9" s="1653" customFormat="1">
      <c r="A150" s="499"/>
      <c r="B150" s="491" t="s">
        <v>1130</v>
      </c>
      <c r="C150" s="1856" t="s">
        <v>7</v>
      </c>
      <c r="D150" s="492">
        <v>1</v>
      </c>
      <c r="E150" s="492"/>
      <c r="F150" s="493"/>
      <c r="G150" s="495"/>
      <c r="H150" s="517"/>
      <c r="I150" s="517"/>
    </row>
    <row r="151" spans="1:9" s="1653" customFormat="1">
      <c r="A151" s="499"/>
      <c r="B151" s="491" t="s">
        <v>856</v>
      </c>
      <c r="C151" s="1856" t="s">
        <v>7</v>
      </c>
      <c r="D151" s="492">
        <v>5</v>
      </c>
      <c r="E151" s="492"/>
      <c r="F151" s="493"/>
      <c r="G151" s="495"/>
      <c r="H151" s="517"/>
      <c r="I151" s="517"/>
    </row>
    <row r="152" spans="1:9" ht="42">
      <c r="A152" s="499"/>
      <c r="B152" s="491" t="s">
        <v>639</v>
      </c>
      <c r="C152" s="1856"/>
      <c r="D152" s="492"/>
      <c r="E152" s="492"/>
      <c r="F152" s="493"/>
      <c r="G152" s="500"/>
      <c r="H152" s="517"/>
      <c r="I152" s="517"/>
    </row>
    <row r="153" spans="1:9">
      <c r="A153" s="499"/>
      <c r="B153" s="491" t="s">
        <v>947</v>
      </c>
      <c r="C153" s="1660" t="s">
        <v>7</v>
      </c>
      <c r="D153" s="1838">
        <v>2</v>
      </c>
      <c r="E153" s="494"/>
      <c r="F153" s="493"/>
      <c r="G153" s="495"/>
      <c r="H153" s="517"/>
      <c r="I153" s="517"/>
    </row>
    <row r="154" spans="1:9">
      <c r="A154" s="499"/>
      <c r="B154" s="491" t="s">
        <v>921</v>
      </c>
      <c r="C154" s="1660" t="s">
        <v>7</v>
      </c>
      <c r="D154" s="1838">
        <v>2</v>
      </c>
      <c r="E154" s="494"/>
      <c r="F154" s="493"/>
      <c r="G154" s="495"/>
      <c r="H154" s="517"/>
      <c r="I154" s="517"/>
    </row>
    <row r="155" spans="1:9">
      <c r="A155" s="499"/>
      <c r="B155" s="491" t="s">
        <v>922</v>
      </c>
      <c r="C155" s="1660" t="s">
        <v>7</v>
      </c>
      <c r="D155" s="1838">
        <v>8</v>
      </c>
      <c r="E155" s="494"/>
      <c r="F155" s="493"/>
      <c r="G155" s="495"/>
      <c r="H155" s="517"/>
      <c r="I155" s="517"/>
    </row>
    <row r="156" spans="1:9">
      <c r="A156" s="499"/>
      <c r="B156" s="491" t="s">
        <v>923</v>
      </c>
      <c r="C156" s="1660" t="s">
        <v>7</v>
      </c>
      <c r="D156" s="1838">
        <v>4</v>
      </c>
      <c r="E156" s="494"/>
      <c r="F156" s="493"/>
      <c r="G156" s="495"/>
      <c r="H156" s="517"/>
      <c r="I156" s="517"/>
    </row>
    <row r="157" spans="1:9">
      <c r="A157" s="499"/>
      <c r="B157" s="491" t="s">
        <v>924</v>
      </c>
      <c r="C157" s="1660" t="s">
        <v>7</v>
      </c>
      <c r="D157" s="1838">
        <v>2</v>
      </c>
      <c r="E157" s="494"/>
      <c r="F157" s="493"/>
      <c r="G157" s="495"/>
      <c r="H157" s="517"/>
      <c r="I157" s="517"/>
    </row>
    <row r="158" spans="1:9">
      <c r="A158" s="499"/>
      <c r="B158" s="491" t="s">
        <v>925</v>
      </c>
      <c r="C158" s="1660" t="s">
        <v>7</v>
      </c>
      <c r="D158" s="1838">
        <v>1</v>
      </c>
      <c r="E158" s="494"/>
      <c r="F158" s="493"/>
      <c r="G158" s="495"/>
      <c r="H158" s="517"/>
      <c r="I158" s="517"/>
    </row>
    <row r="159" spans="1:9">
      <c r="A159" s="499"/>
      <c r="B159" s="491" t="s">
        <v>952</v>
      </c>
      <c r="C159" s="1660" t="s">
        <v>7</v>
      </c>
      <c r="D159" s="1838">
        <v>6</v>
      </c>
      <c r="E159" s="494"/>
      <c r="F159" s="493"/>
      <c r="G159" s="495"/>
      <c r="H159" s="517"/>
      <c r="I159" s="517"/>
    </row>
    <row r="160" spans="1:9" ht="28">
      <c r="A160" s="499"/>
      <c r="B160" s="491" t="s">
        <v>708</v>
      </c>
      <c r="C160" s="1660"/>
      <c r="D160" s="1838"/>
      <c r="E160" s="494"/>
      <c r="F160" s="493"/>
      <c r="G160" s="495"/>
      <c r="H160" s="517"/>
      <c r="I160" s="517"/>
    </row>
    <row r="161" spans="1:9">
      <c r="A161" s="499"/>
      <c r="B161" s="497"/>
      <c r="C161" s="1660" t="s">
        <v>351</v>
      </c>
      <c r="D161" s="1839">
        <v>1</v>
      </c>
      <c r="E161" s="597"/>
      <c r="F161" s="596"/>
      <c r="G161" s="495"/>
      <c r="H161" s="517"/>
      <c r="I161" s="517"/>
    </row>
    <row r="162" spans="1:9">
      <c r="A162" s="499"/>
      <c r="B162" s="499"/>
      <c r="C162" s="1661"/>
      <c r="D162" s="488"/>
      <c r="E162" s="488"/>
      <c r="F162" s="493"/>
      <c r="G162" s="495"/>
      <c r="H162" s="517"/>
      <c r="I162" s="517"/>
    </row>
    <row r="163" spans="1:9" ht="42">
      <c r="A163" s="490" t="s">
        <v>46</v>
      </c>
      <c r="B163" s="491" t="s">
        <v>994</v>
      </c>
      <c r="C163" s="1856"/>
      <c r="D163" s="492"/>
      <c r="E163" s="492"/>
      <c r="F163" s="493"/>
      <c r="G163" s="495"/>
      <c r="H163" s="517"/>
      <c r="I163" s="517"/>
    </row>
    <row r="164" spans="1:9">
      <c r="A164" s="490"/>
      <c r="B164" s="491" t="s">
        <v>703</v>
      </c>
      <c r="C164" s="1856" t="s">
        <v>7</v>
      </c>
      <c r="D164" s="492">
        <v>1</v>
      </c>
      <c r="E164" s="492"/>
      <c r="F164" s="493"/>
      <c r="G164" s="495"/>
      <c r="H164" s="517"/>
      <c r="I164" s="517"/>
    </row>
    <row r="165" spans="1:9" ht="28">
      <c r="A165" s="490"/>
      <c r="B165" s="491" t="s">
        <v>953</v>
      </c>
      <c r="C165" s="1856" t="s">
        <v>7</v>
      </c>
      <c r="D165" s="492">
        <v>1</v>
      </c>
      <c r="E165" s="492"/>
      <c r="F165" s="493"/>
      <c r="G165" s="495"/>
      <c r="H165" s="517"/>
      <c r="I165" s="517"/>
    </row>
    <row r="166" spans="1:9">
      <c r="A166" s="490"/>
      <c r="B166" s="491" t="s">
        <v>954</v>
      </c>
      <c r="C166" s="1856" t="s">
        <v>7</v>
      </c>
      <c r="D166" s="492">
        <v>3</v>
      </c>
      <c r="E166" s="492"/>
      <c r="F166" s="493"/>
      <c r="G166" s="495"/>
      <c r="H166" s="517"/>
      <c r="I166" s="517"/>
    </row>
    <row r="167" spans="1:9" ht="28">
      <c r="A167" s="490"/>
      <c r="B167" s="491" t="s">
        <v>945</v>
      </c>
      <c r="C167" s="1856" t="s">
        <v>7</v>
      </c>
      <c r="D167" s="492">
        <v>1</v>
      </c>
      <c r="E167" s="492"/>
      <c r="F167" s="493"/>
      <c r="G167" s="495"/>
      <c r="H167" s="517"/>
      <c r="I167" s="517"/>
    </row>
    <row r="168" spans="1:9">
      <c r="A168" s="490"/>
      <c r="B168" s="491" t="s">
        <v>916</v>
      </c>
      <c r="C168" s="1856" t="s">
        <v>7</v>
      </c>
      <c r="D168" s="492">
        <v>1</v>
      </c>
      <c r="E168" s="492"/>
      <c r="F168" s="493"/>
      <c r="G168" s="495"/>
      <c r="H168" s="517"/>
      <c r="I168" s="517"/>
    </row>
    <row r="169" spans="1:9">
      <c r="A169" s="490"/>
      <c r="B169" s="491" t="s">
        <v>917</v>
      </c>
      <c r="C169" s="1856" t="s">
        <v>7</v>
      </c>
      <c r="D169" s="492">
        <v>3</v>
      </c>
      <c r="E169" s="492"/>
      <c r="F169" s="493"/>
      <c r="G169" s="495"/>
      <c r="H169" s="517"/>
      <c r="I169" s="517"/>
    </row>
    <row r="170" spans="1:9">
      <c r="A170" s="490"/>
      <c r="B170" s="491" t="s">
        <v>617</v>
      </c>
      <c r="C170" s="1856" t="s">
        <v>7</v>
      </c>
      <c r="D170" s="492">
        <v>1</v>
      </c>
      <c r="E170" s="492"/>
      <c r="F170" s="493"/>
      <c r="G170" s="495"/>
      <c r="H170" s="517"/>
      <c r="I170" s="517"/>
    </row>
    <row r="171" spans="1:9">
      <c r="A171" s="490"/>
      <c r="B171" s="491" t="s">
        <v>618</v>
      </c>
      <c r="C171" s="1856" t="s">
        <v>7</v>
      </c>
      <c r="D171" s="492">
        <v>3</v>
      </c>
      <c r="E171" s="492"/>
      <c r="F171" s="493"/>
      <c r="G171" s="495"/>
      <c r="H171" s="517"/>
      <c r="I171" s="517"/>
    </row>
    <row r="172" spans="1:9">
      <c r="A172" s="499"/>
      <c r="B172" s="491" t="s">
        <v>918</v>
      </c>
      <c r="C172" s="1856" t="s">
        <v>7</v>
      </c>
      <c r="D172" s="492">
        <v>1</v>
      </c>
      <c r="E172" s="492"/>
      <c r="F172" s="493"/>
      <c r="G172" s="495"/>
      <c r="H172" s="517"/>
      <c r="I172" s="517"/>
    </row>
    <row r="173" spans="1:9">
      <c r="A173" s="499"/>
      <c r="B173" s="491" t="s">
        <v>856</v>
      </c>
      <c r="C173" s="1856" t="s">
        <v>7</v>
      </c>
      <c r="D173" s="492">
        <v>3</v>
      </c>
      <c r="E173" s="492"/>
      <c r="F173" s="493"/>
      <c r="G173" s="495"/>
      <c r="H173" s="517"/>
      <c r="I173" s="517"/>
    </row>
    <row r="174" spans="1:9" ht="42">
      <c r="A174" s="499"/>
      <c r="B174" s="491" t="s">
        <v>639</v>
      </c>
      <c r="C174" s="1856"/>
      <c r="D174" s="492"/>
      <c r="E174" s="492"/>
      <c r="F174" s="593"/>
      <c r="G174" s="500"/>
      <c r="H174" s="517"/>
      <c r="I174" s="517"/>
    </row>
    <row r="175" spans="1:9">
      <c r="A175" s="499"/>
      <c r="B175" s="491" t="s">
        <v>947</v>
      </c>
      <c r="C175" s="1660" t="s">
        <v>7</v>
      </c>
      <c r="D175" s="1838">
        <v>1</v>
      </c>
      <c r="E175" s="494"/>
      <c r="F175" s="593"/>
      <c r="G175" s="501"/>
      <c r="H175" s="517"/>
      <c r="I175" s="517"/>
    </row>
    <row r="176" spans="1:9">
      <c r="A176" s="499"/>
      <c r="B176" s="491" t="s">
        <v>921</v>
      </c>
      <c r="C176" s="1660" t="s">
        <v>7</v>
      </c>
      <c r="D176" s="1838">
        <v>2</v>
      </c>
      <c r="E176" s="494"/>
      <c r="F176" s="593"/>
      <c r="G176" s="501"/>
      <c r="H176" s="517"/>
      <c r="I176" s="517"/>
    </row>
    <row r="177" spans="1:9" s="1654" customFormat="1" ht="18">
      <c r="A177" s="499"/>
      <c r="B177" s="491" t="s">
        <v>922</v>
      </c>
      <c r="C177" s="1660" t="s">
        <v>7</v>
      </c>
      <c r="D177" s="1838">
        <v>3</v>
      </c>
      <c r="E177" s="494"/>
      <c r="F177" s="593"/>
      <c r="G177" s="501"/>
      <c r="H177" s="517"/>
      <c r="I177" s="517"/>
    </row>
    <row r="178" spans="1:9">
      <c r="A178" s="499"/>
      <c r="B178" s="491" t="s">
        <v>923</v>
      </c>
      <c r="C178" s="1660" t="s">
        <v>7</v>
      </c>
      <c r="D178" s="1838">
        <v>2</v>
      </c>
      <c r="E178" s="494"/>
      <c r="F178" s="593"/>
      <c r="G178" s="501"/>
      <c r="H178" s="517"/>
      <c r="I178" s="517"/>
    </row>
    <row r="179" spans="1:9">
      <c r="A179" s="499"/>
      <c r="B179" s="491" t="s">
        <v>924</v>
      </c>
      <c r="C179" s="1660" t="s">
        <v>7</v>
      </c>
      <c r="D179" s="1838">
        <v>1</v>
      </c>
      <c r="E179" s="494"/>
      <c r="F179" s="593"/>
      <c r="G179" s="501"/>
      <c r="H179" s="517"/>
      <c r="I179" s="517"/>
    </row>
    <row r="180" spans="1:9">
      <c r="A180" s="499"/>
      <c r="B180" s="491" t="s">
        <v>925</v>
      </c>
      <c r="C180" s="1660" t="s">
        <v>7</v>
      </c>
      <c r="D180" s="1838">
        <v>1</v>
      </c>
      <c r="E180" s="494"/>
      <c r="F180" s="593"/>
      <c r="G180" s="501"/>
      <c r="H180" s="517"/>
      <c r="I180" s="517"/>
    </row>
    <row r="181" spans="1:9">
      <c r="A181" s="499"/>
      <c r="B181" s="491" t="s">
        <v>952</v>
      </c>
      <c r="C181" s="1660" t="s">
        <v>7</v>
      </c>
      <c r="D181" s="1838">
        <v>3</v>
      </c>
      <c r="E181" s="494"/>
      <c r="F181" s="593"/>
      <c r="G181" s="501"/>
      <c r="H181" s="517"/>
      <c r="I181" s="517"/>
    </row>
    <row r="182" spans="1:9" ht="28">
      <c r="A182" s="499"/>
      <c r="B182" s="491" t="s">
        <v>708</v>
      </c>
      <c r="C182" s="1660"/>
      <c r="D182" s="1838"/>
      <c r="E182" s="494"/>
      <c r="F182" s="593"/>
      <c r="G182" s="501"/>
      <c r="H182" s="517"/>
      <c r="I182" s="517"/>
    </row>
    <row r="183" spans="1:9">
      <c r="A183" s="499"/>
      <c r="B183" s="497"/>
      <c r="C183" s="1660" t="s">
        <v>351</v>
      </c>
      <c r="D183" s="1839">
        <v>1</v>
      </c>
      <c r="E183" s="1655"/>
      <c r="F183" s="602"/>
      <c r="G183" s="501"/>
      <c r="H183" s="517"/>
      <c r="I183" s="517"/>
    </row>
    <row r="184" spans="1:9">
      <c r="A184" s="499"/>
      <c r="B184" s="499"/>
      <c r="C184" s="1661"/>
      <c r="D184" s="488"/>
      <c r="E184" s="488"/>
      <c r="F184" s="593"/>
      <c r="G184" s="501"/>
      <c r="H184" s="517"/>
      <c r="I184" s="517"/>
    </row>
    <row r="185" spans="1:9" ht="42">
      <c r="A185" s="490" t="s">
        <v>54</v>
      </c>
      <c r="B185" s="491" t="s">
        <v>857</v>
      </c>
      <c r="C185" s="1662"/>
      <c r="D185" s="1663"/>
      <c r="E185" s="502"/>
      <c r="F185" s="598"/>
      <c r="G185" s="501"/>
      <c r="H185" s="517"/>
      <c r="I185" s="517"/>
    </row>
    <row r="186" spans="1:9">
      <c r="A186" s="490"/>
      <c r="B186" s="504"/>
      <c r="C186" s="1660" t="s">
        <v>351</v>
      </c>
      <c r="D186" s="1663">
        <v>1</v>
      </c>
      <c r="E186" s="603"/>
      <c r="F186" s="604"/>
      <c r="G186" s="501"/>
      <c r="H186" s="517"/>
      <c r="I186" s="517"/>
    </row>
    <row r="187" spans="1:9">
      <c r="A187" s="499"/>
      <c r="B187" s="499"/>
      <c r="C187" s="1661"/>
      <c r="D187" s="488"/>
      <c r="E187" s="488"/>
      <c r="F187" s="593"/>
      <c r="G187" s="501"/>
      <c r="H187" s="517"/>
      <c r="I187" s="517"/>
    </row>
    <row r="188" spans="1:9" ht="15" thickBot="1">
      <c r="A188" s="490"/>
      <c r="B188" s="505"/>
      <c r="C188" s="1666"/>
      <c r="D188" s="1840"/>
      <c r="E188" s="495"/>
      <c r="F188" s="599"/>
      <c r="G188" s="501"/>
      <c r="H188" s="517"/>
      <c r="I188" s="517"/>
    </row>
    <row r="189" spans="1:9" ht="17">
      <c r="A189" s="506"/>
      <c r="B189" s="570" t="s">
        <v>991</v>
      </c>
      <c r="C189" s="1857"/>
      <c r="D189" s="557"/>
      <c r="E189" s="558"/>
      <c r="F189" s="605">
        <f>F186+F183+F161+F139</f>
        <v>0</v>
      </c>
      <c r="G189" s="501"/>
      <c r="H189" s="517"/>
      <c r="I189" s="517"/>
    </row>
    <row r="190" spans="1:9">
      <c r="A190" s="499"/>
      <c r="B190" s="499"/>
      <c r="C190" s="1661"/>
      <c r="D190" s="488"/>
      <c r="E190" s="488"/>
      <c r="F190" s="593"/>
      <c r="G190" s="501"/>
      <c r="H190" s="517"/>
      <c r="I190" s="517"/>
    </row>
    <row r="191" spans="1:9">
      <c r="A191" s="499"/>
      <c r="B191" s="499"/>
      <c r="C191" s="1661"/>
      <c r="D191" s="488"/>
      <c r="E191" s="488"/>
      <c r="F191" s="593"/>
      <c r="G191" s="501"/>
      <c r="H191" s="517"/>
      <c r="I191" s="517"/>
    </row>
    <row r="192" spans="1:9">
      <c r="F192" s="595"/>
      <c r="G192" s="501"/>
      <c r="H192" s="517"/>
      <c r="I192" s="517"/>
    </row>
    <row r="193" spans="1:9" ht="17">
      <c r="A193" s="571"/>
      <c r="B193" s="572" t="s">
        <v>858</v>
      </c>
      <c r="C193" s="1858"/>
      <c r="D193" s="571"/>
      <c r="E193" s="571"/>
      <c r="F193" s="600"/>
      <c r="G193" s="501"/>
      <c r="H193" s="517"/>
      <c r="I193" s="517"/>
    </row>
    <row r="194" spans="1:9">
      <c r="A194" s="511"/>
      <c r="B194" s="491"/>
      <c r="C194" s="1660"/>
      <c r="D194" s="1663"/>
      <c r="E194" s="512"/>
      <c r="F194" s="591"/>
      <c r="G194" s="501"/>
      <c r="H194" s="517"/>
      <c r="I194" s="517"/>
    </row>
    <row r="195" spans="1:9" ht="56">
      <c r="A195" s="511"/>
      <c r="B195" s="491" t="s">
        <v>721</v>
      </c>
      <c r="C195" s="1660"/>
      <c r="D195" s="1663"/>
      <c r="E195" s="512"/>
      <c r="F195" s="498"/>
      <c r="G195" s="501"/>
      <c r="H195" s="517"/>
      <c r="I195" s="517"/>
    </row>
    <row r="196" spans="1:9">
      <c r="A196" s="511"/>
      <c r="B196" s="491"/>
      <c r="C196" s="1660"/>
      <c r="D196" s="1663"/>
      <c r="E196" s="512"/>
      <c r="F196" s="498"/>
      <c r="G196" s="500"/>
      <c r="H196" s="517"/>
      <c r="I196" s="517"/>
    </row>
    <row r="197" spans="1:9" ht="28">
      <c r="A197" s="559"/>
      <c r="B197" s="491" t="s">
        <v>722</v>
      </c>
      <c r="C197" s="1665"/>
      <c r="D197" s="512"/>
      <c r="E197" s="512"/>
      <c r="F197" s="498"/>
      <c r="G197" s="501"/>
      <c r="H197" s="517"/>
      <c r="I197" s="517"/>
    </row>
    <row r="198" spans="1:9">
      <c r="A198" s="560"/>
      <c r="B198" s="560"/>
      <c r="C198" s="1664"/>
      <c r="D198" s="1664"/>
      <c r="E198" s="560"/>
      <c r="F198" s="607"/>
      <c r="G198" s="501"/>
      <c r="H198" s="517"/>
      <c r="I198" s="517"/>
    </row>
    <row r="199" spans="1:9">
      <c r="A199" s="490" t="s">
        <v>80</v>
      </c>
      <c r="B199" s="491" t="s">
        <v>723</v>
      </c>
      <c r="C199" s="1662" t="s">
        <v>86</v>
      </c>
      <c r="D199" s="492">
        <v>650</v>
      </c>
      <c r="E199" s="608"/>
      <c r="F199" s="594"/>
      <c r="G199" s="517"/>
      <c r="H199" s="517"/>
    </row>
    <row r="200" spans="1:9">
      <c r="A200" s="490" t="s">
        <v>87</v>
      </c>
      <c r="B200" s="491" t="s">
        <v>724</v>
      </c>
      <c r="C200" s="1662" t="s">
        <v>86</v>
      </c>
      <c r="D200" s="492">
        <v>75</v>
      </c>
      <c r="E200" s="608"/>
      <c r="F200" s="594"/>
      <c r="G200" s="517"/>
      <c r="H200" s="517"/>
    </row>
    <row r="201" spans="1:9">
      <c r="A201" s="490" t="s">
        <v>101</v>
      </c>
      <c r="B201" s="491" t="s">
        <v>725</v>
      </c>
      <c r="C201" s="1662" t="s">
        <v>86</v>
      </c>
      <c r="D201" s="492">
        <v>75</v>
      </c>
      <c r="E201" s="608"/>
      <c r="F201" s="594"/>
      <c r="G201" s="517"/>
      <c r="H201" s="517"/>
    </row>
    <row r="202" spans="1:9">
      <c r="A202" s="490" t="s">
        <v>109</v>
      </c>
      <c r="B202" s="491" t="s">
        <v>728</v>
      </c>
      <c r="C202" s="1662" t="s">
        <v>86</v>
      </c>
      <c r="D202" s="492">
        <v>175</v>
      </c>
      <c r="E202" s="608"/>
      <c r="F202" s="594"/>
      <c r="G202" s="517"/>
      <c r="H202" s="517"/>
    </row>
    <row r="203" spans="1:9">
      <c r="A203" s="490" t="s">
        <v>121</v>
      </c>
      <c r="B203" s="491" t="s">
        <v>729</v>
      </c>
      <c r="C203" s="1662" t="s">
        <v>86</v>
      </c>
      <c r="D203" s="492">
        <v>125</v>
      </c>
      <c r="E203" s="608"/>
      <c r="F203" s="594"/>
      <c r="G203" s="517"/>
      <c r="H203" s="517"/>
    </row>
    <row r="204" spans="1:9">
      <c r="A204" s="490" t="s">
        <v>126</v>
      </c>
      <c r="B204" s="491" t="s">
        <v>859</v>
      </c>
      <c r="C204" s="1662" t="s">
        <v>86</v>
      </c>
      <c r="D204" s="492">
        <v>12</v>
      </c>
      <c r="E204" s="608"/>
      <c r="F204" s="594"/>
      <c r="G204" s="517"/>
      <c r="H204" s="517"/>
    </row>
    <row r="205" spans="1:9">
      <c r="A205" s="490" t="s">
        <v>357</v>
      </c>
      <c r="B205" s="491" t="s">
        <v>860</v>
      </c>
      <c r="C205" s="1662" t="s">
        <v>86</v>
      </c>
      <c r="D205" s="492">
        <v>20</v>
      </c>
      <c r="E205" s="608"/>
      <c r="F205" s="594"/>
      <c r="G205" s="517"/>
      <c r="H205" s="517"/>
    </row>
    <row r="206" spans="1:9">
      <c r="A206" s="490" t="s">
        <v>355</v>
      </c>
      <c r="B206" s="491" t="s">
        <v>861</v>
      </c>
      <c r="C206" s="1662" t="s">
        <v>86</v>
      </c>
      <c r="D206" s="492">
        <v>54</v>
      </c>
      <c r="E206" s="608"/>
      <c r="F206" s="594"/>
      <c r="G206" s="517"/>
      <c r="H206" s="517"/>
    </row>
    <row r="207" spans="1:9">
      <c r="A207" s="490"/>
      <c r="B207" s="491"/>
      <c r="C207" s="1662"/>
      <c r="D207" s="1663"/>
      <c r="E207" s="608"/>
      <c r="F207" s="606"/>
      <c r="G207" s="517"/>
      <c r="H207" s="517"/>
    </row>
    <row r="208" spans="1:9" ht="28">
      <c r="A208" s="490"/>
      <c r="B208" s="491" t="s">
        <v>733</v>
      </c>
      <c r="C208" s="1662"/>
      <c r="D208" s="1663"/>
      <c r="E208" s="608"/>
      <c r="F208" s="606"/>
      <c r="G208" s="517"/>
      <c r="H208" s="517"/>
    </row>
    <row r="209" spans="1:9">
      <c r="A209" s="490"/>
      <c r="B209" s="491"/>
      <c r="C209" s="1662"/>
      <c r="D209" s="1663"/>
      <c r="E209" s="608"/>
      <c r="F209" s="606"/>
      <c r="G209" s="517"/>
      <c r="H209" s="517"/>
    </row>
    <row r="210" spans="1:9">
      <c r="A210" s="490"/>
      <c r="B210" s="491" t="s">
        <v>734</v>
      </c>
      <c r="C210" s="1662"/>
      <c r="D210" s="1663"/>
      <c r="E210" s="608"/>
      <c r="F210" s="606"/>
      <c r="G210" s="495"/>
      <c r="H210" s="517"/>
      <c r="I210" s="517"/>
    </row>
    <row r="211" spans="1:9">
      <c r="A211" s="490" t="s">
        <v>353</v>
      </c>
      <c r="B211" s="491" t="s">
        <v>735</v>
      </c>
      <c r="C211" s="1662" t="s">
        <v>86</v>
      </c>
      <c r="D211" s="492">
        <v>80</v>
      </c>
      <c r="E211" s="608"/>
      <c r="F211" s="608"/>
      <c r="G211" s="495"/>
      <c r="H211" s="517"/>
      <c r="I211" s="517"/>
    </row>
    <row r="212" spans="1:9">
      <c r="A212" s="490"/>
      <c r="B212" s="491" t="s">
        <v>862</v>
      </c>
      <c r="C212" s="1662" t="s">
        <v>86</v>
      </c>
      <c r="D212" s="1663">
        <v>100</v>
      </c>
      <c r="E212" s="608"/>
      <c r="F212" s="608"/>
      <c r="G212" s="495"/>
      <c r="H212" s="517"/>
      <c r="I212" s="517"/>
    </row>
    <row r="213" spans="1:9">
      <c r="A213" s="490"/>
      <c r="B213" s="491"/>
      <c r="C213" s="1662"/>
      <c r="D213" s="1663"/>
      <c r="E213" s="608"/>
      <c r="F213" s="606"/>
      <c r="G213" s="560"/>
      <c r="H213" s="517"/>
      <c r="I213" s="517"/>
    </row>
    <row r="214" spans="1:9">
      <c r="A214" s="490"/>
      <c r="B214" s="491" t="s">
        <v>737</v>
      </c>
      <c r="C214" s="1662"/>
      <c r="D214" s="1663"/>
      <c r="E214" s="608"/>
      <c r="F214" s="498"/>
      <c r="G214" s="513"/>
      <c r="H214" s="517"/>
      <c r="I214" s="517"/>
    </row>
    <row r="215" spans="1:9" s="1654" customFormat="1" ht="18">
      <c r="A215" s="490" t="s">
        <v>350</v>
      </c>
      <c r="B215" s="491" t="s">
        <v>742</v>
      </c>
      <c r="C215" s="1662" t="s">
        <v>7</v>
      </c>
      <c r="D215" s="1663">
        <v>6</v>
      </c>
      <c r="E215" s="608"/>
      <c r="F215" s="594"/>
      <c r="G215" s="513"/>
      <c r="H215" s="517"/>
      <c r="I215" s="517"/>
    </row>
    <row r="216" spans="1:9" s="1654" customFormat="1" ht="18">
      <c r="A216" s="490" t="s">
        <v>349</v>
      </c>
      <c r="B216" s="491" t="s">
        <v>744</v>
      </c>
      <c r="C216" s="1662" t="s">
        <v>7</v>
      </c>
      <c r="D216" s="1663">
        <v>6</v>
      </c>
      <c r="E216" s="608"/>
      <c r="F216" s="594"/>
      <c r="G216" s="513"/>
      <c r="H216" s="517"/>
      <c r="I216" s="517"/>
    </row>
    <row r="217" spans="1:9" s="1654" customFormat="1" ht="18">
      <c r="A217" s="490"/>
      <c r="B217" s="491"/>
      <c r="C217" s="1662"/>
      <c r="D217" s="1663"/>
      <c r="E217" s="608"/>
      <c r="F217" s="594"/>
      <c r="G217" s="513"/>
      <c r="H217" s="517"/>
      <c r="I217" s="517"/>
    </row>
    <row r="218" spans="1:9" s="1654" customFormat="1" ht="18">
      <c r="A218" s="490"/>
      <c r="B218" s="491" t="s">
        <v>863</v>
      </c>
      <c r="C218" s="1662"/>
      <c r="D218" s="1663"/>
      <c r="E218" s="608"/>
      <c r="F218" s="609"/>
      <c r="G218" s="513"/>
      <c r="H218" s="517"/>
      <c r="I218" s="517"/>
    </row>
    <row r="219" spans="1:9" s="1654" customFormat="1" ht="18">
      <c r="A219" s="490" t="s">
        <v>345</v>
      </c>
      <c r="B219" s="491" t="s">
        <v>752</v>
      </c>
      <c r="C219" s="1662" t="s">
        <v>7</v>
      </c>
      <c r="D219" s="1663">
        <v>10</v>
      </c>
      <c r="E219" s="608"/>
      <c r="F219" s="594"/>
      <c r="G219" s="513"/>
      <c r="H219" s="517"/>
      <c r="I219" s="517"/>
    </row>
    <row r="220" spans="1:9" s="1654" customFormat="1" ht="18">
      <c r="A220" s="490" t="s">
        <v>738</v>
      </c>
      <c r="B220" s="491" t="s">
        <v>754</v>
      </c>
      <c r="C220" s="1662" t="s">
        <v>7</v>
      </c>
      <c r="D220" s="1663">
        <v>2</v>
      </c>
      <c r="E220" s="608"/>
      <c r="F220" s="594"/>
      <c r="G220" s="513"/>
      <c r="H220" s="517"/>
      <c r="I220" s="517"/>
    </row>
    <row r="221" spans="1:9" s="1654" customFormat="1" ht="18">
      <c r="A221" s="490" t="s">
        <v>739</v>
      </c>
      <c r="B221" s="491" t="s">
        <v>864</v>
      </c>
      <c r="C221" s="1662" t="s">
        <v>7</v>
      </c>
      <c r="D221" s="1663">
        <v>4</v>
      </c>
      <c r="E221" s="608"/>
      <c r="F221" s="594"/>
      <c r="G221" s="513"/>
      <c r="H221" s="517"/>
      <c r="I221" s="517"/>
    </row>
    <row r="222" spans="1:9" s="1654" customFormat="1" ht="18">
      <c r="A222" s="490"/>
      <c r="B222" s="491"/>
      <c r="C222" s="1662"/>
      <c r="D222" s="1663"/>
      <c r="E222" s="608"/>
      <c r="F222" s="594"/>
      <c r="G222" s="513"/>
      <c r="H222" s="517"/>
      <c r="I222" s="517"/>
    </row>
    <row r="223" spans="1:9" s="1654" customFormat="1" ht="29">
      <c r="A223" s="490" t="s">
        <v>741</v>
      </c>
      <c r="B223" s="491" t="s">
        <v>865</v>
      </c>
      <c r="C223" s="1662"/>
      <c r="D223" s="1663"/>
      <c r="E223" s="608"/>
      <c r="F223" s="498"/>
      <c r="G223" s="513"/>
      <c r="H223" s="517"/>
      <c r="I223" s="517"/>
    </row>
    <row r="224" spans="1:9" s="1654" customFormat="1" ht="18">
      <c r="A224" s="490"/>
      <c r="B224" s="491" t="s">
        <v>866</v>
      </c>
      <c r="C224" s="1662" t="s">
        <v>7</v>
      </c>
      <c r="D224" s="1663">
        <v>2</v>
      </c>
      <c r="E224" s="608"/>
      <c r="F224" s="594"/>
      <c r="G224" s="513"/>
      <c r="H224" s="517"/>
      <c r="I224" s="517"/>
    </row>
    <row r="225" spans="1:9" s="1654" customFormat="1" ht="18">
      <c r="A225" s="490"/>
      <c r="B225" s="491" t="s">
        <v>867</v>
      </c>
      <c r="C225" s="1662" t="s">
        <v>7</v>
      </c>
      <c r="D225" s="1663">
        <v>1</v>
      </c>
      <c r="E225" s="608"/>
      <c r="F225" s="594"/>
      <c r="G225" s="513"/>
      <c r="H225" s="517"/>
      <c r="I225" s="517"/>
    </row>
    <row r="226" spans="1:9" s="1654" customFormat="1" ht="18">
      <c r="A226" s="490"/>
      <c r="B226" s="504"/>
      <c r="C226" s="1660" t="s">
        <v>351</v>
      </c>
      <c r="D226" s="1663">
        <v>1</v>
      </c>
      <c r="E226" s="608"/>
      <c r="F226" s="594"/>
      <c r="G226" s="513"/>
      <c r="H226" s="517"/>
      <c r="I226" s="517"/>
    </row>
    <row r="227" spans="1:9" s="1654" customFormat="1" ht="18">
      <c r="A227" s="490"/>
      <c r="B227" s="504"/>
      <c r="C227" s="1662"/>
      <c r="D227" s="1663"/>
      <c r="E227" s="608"/>
      <c r="F227" s="498"/>
      <c r="G227" s="513"/>
      <c r="H227" s="517"/>
      <c r="I227" s="517"/>
    </row>
    <row r="228" spans="1:9" s="1654" customFormat="1" ht="29">
      <c r="A228" s="490" t="s">
        <v>743</v>
      </c>
      <c r="B228" s="491" t="s">
        <v>756</v>
      </c>
      <c r="C228" s="1662"/>
      <c r="D228" s="1663"/>
      <c r="E228" s="608"/>
      <c r="F228" s="606"/>
      <c r="G228" s="513"/>
      <c r="H228" s="517"/>
      <c r="I228" s="517"/>
    </row>
    <row r="229" spans="1:9" s="1654" customFormat="1" ht="18">
      <c r="A229" s="490"/>
      <c r="B229" s="491" t="s">
        <v>757</v>
      </c>
      <c r="C229" s="1662" t="s">
        <v>86</v>
      </c>
      <c r="D229" s="1663">
        <v>25</v>
      </c>
      <c r="E229" s="608"/>
      <c r="F229" s="594"/>
      <c r="G229" s="513"/>
      <c r="H229" s="517"/>
      <c r="I229" s="517"/>
    </row>
    <row r="230" spans="1:9" s="1654" customFormat="1" ht="18">
      <c r="A230" s="490"/>
      <c r="B230" s="491" t="s">
        <v>758</v>
      </c>
      <c r="C230" s="1662" t="s">
        <v>86</v>
      </c>
      <c r="D230" s="1663">
        <v>25</v>
      </c>
      <c r="E230" s="608"/>
      <c r="F230" s="594"/>
      <c r="G230" s="513"/>
      <c r="H230" s="517"/>
      <c r="I230" s="517"/>
    </row>
    <row r="231" spans="1:9" s="1654" customFormat="1" ht="18">
      <c r="A231" s="514"/>
      <c r="B231" s="491" t="s">
        <v>759</v>
      </c>
      <c r="C231" s="1660" t="s">
        <v>86</v>
      </c>
      <c r="D231" s="1663">
        <v>40</v>
      </c>
      <c r="E231" s="608"/>
      <c r="F231" s="594"/>
      <c r="G231" s="513"/>
      <c r="H231" s="517"/>
      <c r="I231" s="517"/>
    </row>
    <row r="232" spans="1:9" s="1654" customFormat="1" ht="18">
      <c r="A232" s="490"/>
      <c r="B232" s="491"/>
      <c r="C232" s="1662"/>
      <c r="D232" s="512"/>
      <c r="E232" s="606"/>
      <c r="F232" s="498"/>
      <c r="G232" s="513"/>
      <c r="H232" s="517"/>
      <c r="I232" s="517"/>
    </row>
    <row r="233" spans="1:9" s="1654" customFormat="1" ht="29">
      <c r="A233" s="490" t="s">
        <v>745</v>
      </c>
      <c r="B233" s="491" t="s">
        <v>762</v>
      </c>
      <c r="C233" s="1662"/>
      <c r="D233" s="1663"/>
      <c r="E233" s="606"/>
      <c r="F233" s="498"/>
      <c r="G233" s="513"/>
      <c r="H233" s="517"/>
      <c r="I233" s="517"/>
    </row>
    <row r="234" spans="1:9" s="1654" customFormat="1" ht="18">
      <c r="A234" s="490"/>
      <c r="B234" s="504"/>
      <c r="C234" s="1662" t="s">
        <v>343</v>
      </c>
      <c r="D234" s="1663">
        <v>15</v>
      </c>
      <c r="E234" s="608"/>
      <c r="F234" s="594"/>
      <c r="G234" s="513"/>
      <c r="H234" s="517"/>
      <c r="I234" s="517"/>
    </row>
    <row r="235" spans="1:9" s="1654" customFormat="1" ht="18">
      <c r="A235" s="490"/>
      <c r="B235" s="504"/>
      <c r="C235" s="1662"/>
      <c r="D235" s="1663"/>
      <c r="E235" s="608"/>
      <c r="F235" s="498"/>
      <c r="G235" s="513"/>
      <c r="H235" s="517"/>
      <c r="I235" s="517"/>
    </row>
    <row r="236" spans="1:9" s="1654" customFormat="1" ht="29">
      <c r="A236" s="490"/>
      <c r="B236" s="491" t="s">
        <v>763</v>
      </c>
      <c r="C236" s="1662"/>
      <c r="D236" s="1663"/>
      <c r="E236" s="608"/>
      <c r="F236" s="498"/>
      <c r="G236" s="513"/>
      <c r="H236" s="517"/>
      <c r="I236" s="517"/>
    </row>
    <row r="237" spans="1:9" s="1654" customFormat="1" ht="18">
      <c r="A237" s="490" t="s">
        <v>747</v>
      </c>
      <c r="B237" s="491" t="s">
        <v>1135</v>
      </c>
      <c r="C237" s="1665" t="s">
        <v>7</v>
      </c>
      <c r="D237" s="1663">
        <v>14</v>
      </c>
      <c r="E237" s="608"/>
      <c r="F237" s="594"/>
      <c r="G237" s="513"/>
      <c r="H237" s="517"/>
      <c r="I237" s="517"/>
    </row>
    <row r="238" spans="1:9" s="1654" customFormat="1" ht="18">
      <c r="A238" s="490" t="s">
        <v>749</v>
      </c>
      <c r="B238" s="491" t="s">
        <v>1136</v>
      </c>
      <c r="C238" s="1665" t="s">
        <v>7</v>
      </c>
      <c r="D238" s="1663">
        <v>10</v>
      </c>
      <c r="E238" s="608"/>
      <c r="F238" s="594"/>
      <c r="G238" s="513"/>
      <c r="H238" s="517"/>
      <c r="I238" s="517"/>
    </row>
    <row r="239" spans="1:9">
      <c r="A239" s="490" t="s">
        <v>751</v>
      </c>
      <c r="B239" s="491" t="s">
        <v>1137</v>
      </c>
      <c r="C239" s="1665" t="s">
        <v>7</v>
      </c>
      <c r="D239" s="1663">
        <v>8</v>
      </c>
      <c r="E239" s="608"/>
      <c r="F239" s="594"/>
      <c r="G239" s="513"/>
      <c r="H239" s="517"/>
      <c r="I239" s="517"/>
    </row>
    <row r="240" spans="1:9">
      <c r="A240" s="490"/>
      <c r="B240" s="491"/>
      <c r="C240" s="1662"/>
      <c r="D240" s="1663"/>
      <c r="E240" s="515"/>
      <c r="F240" s="503"/>
      <c r="G240" s="513"/>
      <c r="H240" s="517"/>
      <c r="I240" s="517"/>
    </row>
    <row r="241" spans="1:9" ht="28">
      <c r="A241" s="490" t="s">
        <v>753</v>
      </c>
      <c r="B241" s="491" t="s">
        <v>637</v>
      </c>
      <c r="C241" s="1662" t="s">
        <v>7</v>
      </c>
      <c r="D241" s="1663">
        <v>6</v>
      </c>
      <c r="E241" s="515"/>
      <c r="F241" s="594"/>
      <c r="G241" s="513"/>
      <c r="H241" s="517"/>
      <c r="I241" s="517"/>
    </row>
    <row r="242" spans="1:9">
      <c r="A242" s="514"/>
      <c r="B242" s="491"/>
      <c r="C242" s="1660"/>
      <c r="D242" s="1663"/>
      <c r="E242" s="603"/>
      <c r="F242" s="594"/>
      <c r="G242" s="513"/>
      <c r="H242" s="517"/>
      <c r="I242" s="517"/>
    </row>
    <row r="243" spans="1:9">
      <c r="A243" s="490"/>
      <c r="B243" s="504"/>
      <c r="C243" s="1662"/>
      <c r="D243" s="1663"/>
      <c r="E243" s="515"/>
      <c r="F243" s="594"/>
      <c r="G243" s="513"/>
      <c r="H243" s="517"/>
      <c r="I243" s="517"/>
    </row>
    <row r="244" spans="1:9" ht="56">
      <c r="A244" s="490" t="s">
        <v>755</v>
      </c>
      <c r="B244" s="491" t="s">
        <v>868</v>
      </c>
      <c r="C244" s="1662"/>
      <c r="D244" s="1663"/>
      <c r="E244" s="515"/>
      <c r="F244" s="609"/>
      <c r="G244" s="513"/>
      <c r="H244" s="517"/>
      <c r="I244" s="517"/>
    </row>
    <row r="245" spans="1:9">
      <c r="A245" s="490"/>
      <c r="B245" s="504"/>
      <c r="C245" s="1660" t="s">
        <v>351</v>
      </c>
      <c r="D245" s="1663">
        <v>1</v>
      </c>
      <c r="E245" s="515"/>
      <c r="F245" s="594"/>
      <c r="G245" s="513"/>
      <c r="H245" s="517"/>
      <c r="I245" s="517"/>
    </row>
    <row r="246" spans="1:9">
      <c r="A246" s="490"/>
      <c r="B246" s="504"/>
      <c r="C246" s="1662"/>
      <c r="D246" s="1663"/>
      <c r="E246" s="515"/>
      <c r="F246" s="594"/>
      <c r="G246" s="513"/>
      <c r="H246" s="517"/>
      <c r="I246" s="517"/>
    </row>
    <row r="247" spans="1:9" ht="42">
      <c r="A247" s="490" t="s">
        <v>761</v>
      </c>
      <c r="B247" s="491" t="s">
        <v>869</v>
      </c>
      <c r="C247" s="1662"/>
      <c r="D247" s="1663"/>
      <c r="E247" s="515"/>
      <c r="F247" s="594"/>
      <c r="G247" s="513"/>
      <c r="H247" s="517"/>
      <c r="I247" s="517"/>
    </row>
    <row r="248" spans="1:9">
      <c r="A248" s="490"/>
      <c r="B248" s="504"/>
      <c r="C248" s="1660" t="s">
        <v>351</v>
      </c>
      <c r="D248" s="1663">
        <v>1</v>
      </c>
      <c r="E248" s="603"/>
      <c r="F248" s="609"/>
      <c r="G248" s="513"/>
      <c r="H248" s="517"/>
      <c r="I248" s="517"/>
    </row>
    <row r="249" spans="1:9">
      <c r="A249" s="490"/>
      <c r="B249" s="504"/>
      <c r="C249" s="1662"/>
      <c r="D249" s="1663"/>
      <c r="E249" s="515"/>
      <c r="F249" s="610"/>
      <c r="G249" s="513"/>
      <c r="H249" s="517"/>
      <c r="I249" s="517"/>
    </row>
    <row r="250" spans="1:9" ht="15" thickBot="1">
      <c r="A250" s="490"/>
      <c r="B250" s="505"/>
      <c r="C250" s="1666"/>
      <c r="D250" s="1840"/>
      <c r="E250" s="495"/>
      <c r="F250" s="556"/>
      <c r="G250" s="513"/>
      <c r="H250" s="517"/>
      <c r="I250" s="517"/>
    </row>
    <row r="251" spans="1:9" ht="17">
      <c r="A251" s="506"/>
      <c r="B251" s="573" t="s">
        <v>995</v>
      </c>
      <c r="C251" s="1857"/>
      <c r="D251" s="557"/>
      <c r="E251" s="558"/>
      <c r="F251" s="605">
        <f>F249+F245+F241+F239+F238+F237+F234+F231+F230+F229+F226+F221+F220+F219+F216+F215+F212+F211+F206+F205+F204+F203+F202+F201+F200+F199</f>
        <v>0</v>
      </c>
      <c r="G251" s="513"/>
      <c r="H251" s="517"/>
      <c r="I251" s="517"/>
    </row>
    <row r="252" spans="1:9">
      <c r="A252" s="499"/>
      <c r="B252" s="499"/>
      <c r="C252" s="1661"/>
      <c r="D252" s="488"/>
      <c r="E252" s="488"/>
      <c r="F252" s="516"/>
      <c r="G252" s="513"/>
      <c r="H252" s="517"/>
      <c r="I252" s="517"/>
    </row>
    <row r="253" spans="1:9">
      <c r="G253" s="513"/>
      <c r="H253" s="517"/>
      <c r="I253" s="517"/>
    </row>
    <row r="254" spans="1:9" s="1654" customFormat="1" ht="18">
      <c r="A254" s="507"/>
      <c r="B254" s="508"/>
      <c r="C254" s="507"/>
      <c r="D254" s="1830"/>
      <c r="E254" s="507"/>
      <c r="F254" s="507"/>
      <c r="G254" s="513"/>
      <c r="H254" s="517"/>
      <c r="I254" s="517"/>
    </row>
    <row r="255" spans="1:9">
      <c r="G255" s="513"/>
      <c r="H255" s="517"/>
      <c r="I255" s="517"/>
    </row>
    <row r="256" spans="1:9" ht="34">
      <c r="A256" s="571"/>
      <c r="B256" s="576" t="s">
        <v>779</v>
      </c>
      <c r="C256" s="1858"/>
      <c r="D256" s="571"/>
      <c r="E256" s="611"/>
      <c r="F256" s="614"/>
      <c r="G256" s="513"/>
      <c r="H256" s="517"/>
      <c r="I256" s="517"/>
    </row>
    <row r="257" spans="1:9" s="1654" customFormat="1" ht="18">
      <c r="A257" s="574"/>
      <c r="B257" s="575"/>
      <c r="C257" s="1666"/>
      <c r="D257" s="1663"/>
      <c r="E257" s="612"/>
      <c r="F257" s="615"/>
      <c r="G257" s="513"/>
      <c r="H257" s="517"/>
      <c r="I257" s="517"/>
    </row>
    <row r="258" spans="1:9" s="1585" customFormat="1" ht="29">
      <c r="A258" s="490" t="s">
        <v>223</v>
      </c>
      <c r="B258" s="491" t="s">
        <v>870</v>
      </c>
      <c r="C258" s="1662" t="s">
        <v>86</v>
      </c>
      <c r="D258" s="492">
        <v>660</v>
      </c>
      <c r="E258" s="613"/>
      <c r="F258" s="594"/>
      <c r="G258" s="513"/>
      <c r="H258" s="517"/>
      <c r="I258" s="517"/>
    </row>
    <row r="259" spans="1:9" s="1585" customFormat="1" ht="16">
      <c r="A259" s="490"/>
      <c r="B259" s="491"/>
      <c r="C259" s="1662"/>
      <c r="D259" s="492"/>
      <c r="E259" s="613"/>
      <c r="F259" s="594"/>
      <c r="G259" s="513"/>
      <c r="H259" s="517"/>
      <c r="I259" s="517"/>
    </row>
    <row r="260" spans="1:9" s="1656" customFormat="1" ht="29">
      <c r="A260" s="490" t="s">
        <v>220</v>
      </c>
      <c r="B260" s="491" t="s">
        <v>871</v>
      </c>
      <c r="C260" s="1662" t="s">
        <v>86</v>
      </c>
      <c r="D260" s="492">
        <v>600</v>
      </c>
      <c r="E260" s="613"/>
      <c r="F260" s="616"/>
      <c r="G260" s="513"/>
      <c r="H260" s="561"/>
      <c r="I260" s="561"/>
    </row>
    <row r="261" spans="1:9" s="1656" customFormat="1" ht="16">
      <c r="A261" s="490"/>
      <c r="B261" s="491"/>
      <c r="C261" s="1662"/>
      <c r="D261" s="492"/>
      <c r="E261" s="613"/>
      <c r="F261" s="616"/>
      <c r="G261" s="513"/>
      <c r="H261" s="561"/>
      <c r="I261" s="561"/>
    </row>
    <row r="262" spans="1:9" s="1656" customFormat="1" ht="43">
      <c r="A262" s="490" t="s">
        <v>219</v>
      </c>
      <c r="B262" s="491" t="s">
        <v>872</v>
      </c>
      <c r="C262" s="1662" t="s">
        <v>7</v>
      </c>
      <c r="D262" s="492">
        <v>34</v>
      </c>
      <c r="E262" s="613"/>
      <c r="F262" s="616"/>
      <c r="G262" s="513"/>
      <c r="H262" s="561"/>
      <c r="I262" s="561"/>
    </row>
    <row r="263" spans="1:9" s="1656" customFormat="1" ht="16">
      <c r="A263" s="490"/>
      <c r="B263" s="491"/>
      <c r="C263" s="1662"/>
      <c r="D263" s="492"/>
      <c r="E263" s="613"/>
      <c r="F263" s="616"/>
      <c r="G263" s="513"/>
      <c r="H263" s="561"/>
      <c r="I263" s="561"/>
    </row>
    <row r="264" spans="1:9" s="1656" customFormat="1" ht="16">
      <c r="A264" s="490" t="s">
        <v>217</v>
      </c>
      <c r="B264" s="491" t="s">
        <v>787</v>
      </c>
      <c r="C264" s="1662"/>
      <c r="D264" s="492"/>
      <c r="E264" s="613"/>
      <c r="F264" s="616"/>
      <c r="G264" s="513"/>
      <c r="H264" s="561"/>
      <c r="I264" s="561"/>
    </row>
    <row r="265" spans="1:9" s="1654" customFormat="1" ht="18">
      <c r="A265" s="490"/>
      <c r="B265" s="491" t="s">
        <v>873</v>
      </c>
      <c r="C265" s="1662" t="s">
        <v>7</v>
      </c>
      <c r="D265" s="492">
        <v>40</v>
      </c>
      <c r="E265" s="613"/>
      <c r="F265" s="616"/>
      <c r="G265" s="513"/>
      <c r="H265" s="517"/>
      <c r="I265" s="517"/>
    </row>
    <row r="266" spans="1:9" s="1654" customFormat="1" ht="18">
      <c r="A266" s="490"/>
      <c r="B266" s="491"/>
      <c r="C266" s="1662"/>
      <c r="D266" s="492"/>
      <c r="E266" s="613"/>
      <c r="F266" s="616"/>
      <c r="G266" s="513"/>
      <c r="H266" s="517"/>
      <c r="I266" s="517"/>
    </row>
    <row r="267" spans="1:9" s="1654" customFormat="1" ht="29">
      <c r="A267" s="490" t="s">
        <v>215</v>
      </c>
      <c r="B267" s="491" t="s">
        <v>790</v>
      </c>
      <c r="C267" s="1662"/>
      <c r="D267" s="492"/>
      <c r="E267" s="613"/>
      <c r="F267" s="616"/>
      <c r="G267" s="513"/>
      <c r="H267" s="517"/>
      <c r="I267" s="517"/>
    </row>
    <row r="268" spans="1:9" s="1654" customFormat="1" ht="18">
      <c r="A268" s="490"/>
      <c r="B268" s="504"/>
      <c r="C268" s="1662" t="s">
        <v>86</v>
      </c>
      <c r="D268" s="492">
        <v>75</v>
      </c>
      <c r="E268" s="613"/>
      <c r="F268" s="616"/>
      <c r="G268" s="513"/>
      <c r="H268" s="517"/>
      <c r="I268" s="517"/>
    </row>
    <row r="269" spans="1:9" s="1654" customFormat="1" ht="18">
      <c r="A269" s="490"/>
      <c r="B269" s="491"/>
      <c r="C269" s="1662"/>
      <c r="D269" s="492"/>
      <c r="E269" s="613"/>
      <c r="F269" s="616"/>
      <c r="G269" s="513"/>
      <c r="H269" s="517"/>
      <c r="I269" s="517"/>
    </row>
    <row r="270" spans="1:9" s="1654" customFormat="1" ht="43">
      <c r="A270" s="490" t="s">
        <v>214</v>
      </c>
      <c r="B270" s="491" t="s">
        <v>874</v>
      </c>
      <c r="C270" s="1662"/>
      <c r="D270" s="492"/>
      <c r="E270" s="613"/>
      <c r="F270" s="616"/>
      <c r="G270" s="513"/>
      <c r="H270" s="517"/>
      <c r="I270" s="517"/>
    </row>
    <row r="271" spans="1:9" s="1654" customFormat="1" ht="18">
      <c r="A271" s="490"/>
      <c r="B271" s="504"/>
      <c r="C271" s="1662" t="s">
        <v>86</v>
      </c>
      <c r="D271" s="492">
        <v>75</v>
      </c>
      <c r="E271" s="613"/>
      <c r="F271" s="616"/>
      <c r="G271" s="513"/>
      <c r="H271" s="517"/>
      <c r="I271" s="517"/>
    </row>
    <row r="272" spans="1:9" s="517" customFormat="1" ht="13">
      <c r="A272" s="490"/>
      <c r="B272" s="491"/>
      <c r="C272" s="1662"/>
      <c r="D272" s="492"/>
      <c r="E272" s="613"/>
      <c r="F272" s="616"/>
      <c r="G272" s="513"/>
    </row>
    <row r="273" spans="1:9" ht="28">
      <c r="A273" s="490" t="s">
        <v>313</v>
      </c>
      <c r="B273" s="491" t="s">
        <v>793</v>
      </c>
      <c r="C273" s="1662"/>
      <c r="D273" s="492"/>
      <c r="E273" s="613"/>
      <c r="F273" s="616"/>
      <c r="G273" s="513"/>
      <c r="H273" s="517"/>
      <c r="I273" s="517"/>
    </row>
    <row r="274" spans="1:9">
      <c r="A274" s="490"/>
      <c r="B274" s="504"/>
      <c r="C274" s="1662" t="s">
        <v>351</v>
      </c>
      <c r="D274" s="1663">
        <v>1</v>
      </c>
      <c r="E274" s="608"/>
      <c r="F274" s="618"/>
      <c r="G274" s="513"/>
      <c r="H274" s="517"/>
      <c r="I274" s="517"/>
    </row>
    <row r="275" spans="1:9">
      <c r="A275" s="490"/>
      <c r="B275" s="491"/>
      <c r="C275" s="1662"/>
      <c r="D275" s="492"/>
      <c r="E275" s="606"/>
      <c r="F275" s="606"/>
      <c r="G275" s="513"/>
      <c r="H275" s="517"/>
      <c r="I275" s="517"/>
    </row>
    <row r="276" spans="1:9" ht="15" thickBot="1">
      <c r="A276" s="490"/>
      <c r="B276" s="505"/>
      <c r="C276" s="1666"/>
      <c r="D276" s="1840"/>
      <c r="E276" s="577"/>
      <c r="F276" s="495"/>
      <c r="G276" s="513"/>
      <c r="H276" s="517"/>
      <c r="I276" s="517"/>
    </row>
    <row r="277" spans="1:9" ht="34">
      <c r="A277" s="506"/>
      <c r="B277" s="578" t="s">
        <v>996</v>
      </c>
      <c r="C277" s="1857"/>
      <c r="D277" s="557"/>
      <c r="E277" s="558"/>
      <c r="F277" s="617">
        <f>F258+F260+F262+F265+F268+F271+F274</f>
        <v>0</v>
      </c>
      <c r="G277" s="513"/>
      <c r="H277" s="517"/>
      <c r="I277" s="517"/>
    </row>
    <row r="278" spans="1:9">
      <c r="A278" s="499"/>
      <c r="B278" s="499"/>
      <c r="C278" s="1661"/>
      <c r="D278" s="488"/>
      <c r="E278" s="488"/>
      <c r="F278" s="493"/>
      <c r="G278" s="513"/>
      <c r="H278" s="517"/>
      <c r="I278" s="517"/>
    </row>
    <row r="279" spans="1:9">
      <c r="G279" s="501"/>
      <c r="H279" s="517"/>
      <c r="I279" s="517"/>
    </row>
    <row r="280" spans="1:9">
      <c r="G280" s="517"/>
      <c r="H280" s="517"/>
      <c r="I280" s="517"/>
    </row>
    <row r="281" spans="1:9">
      <c r="G281" s="517"/>
      <c r="H281" s="517"/>
      <c r="I281" s="517"/>
    </row>
    <row r="282" spans="1:9">
      <c r="G282" s="517"/>
      <c r="H282" s="517"/>
      <c r="I282" s="517"/>
    </row>
    <row r="283" spans="1:9">
      <c r="G283" s="517"/>
      <c r="H283" s="517"/>
      <c r="I283" s="517"/>
    </row>
    <row r="284" spans="1:9">
      <c r="G284" s="517"/>
      <c r="H284" s="517"/>
      <c r="I284" s="517"/>
    </row>
    <row r="285" spans="1:9" ht="17">
      <c r="A285" s="579"/>
      <c r="B285" s="580" t="s">
        <v>875</v>
      </c>
      <c r="C285" s="1859"/>
      <c r="D285" s="581"/>
      <c r="E285" s="581"/>
      <c r="F285" s="581"/>
      <c r="G285" s="517"/>
      <c r="H285" s="517"/>
      <c r="I285" s="517"/>
    </row>
    <row r="286" spans="1:9">
      <c r="A286" s="518"/>
      <c r="B286" s="519"/>
      <c r="C286" s="1667"/>
      <c r="D286" s="1668"/>
      <c r="E286" s="520"/>
      <c r="F286" s="521"/>
      <c r="G286" s="528"/>
      <c r="H286" s="517"/>
      <c r="I286" s="517"/>
    </row>
    <row r="287" spans="1:9" ht="16">
      <c r="A287" s="562" t="s">
        <v>796</v>
      </c>
      <c r="B287" s="585" t="s">
        <v>237</v>
      </c>
      <c r="C287" s="1860"/>
      <c r="D287" s="520"/>
      <c r="E287" s="520"/>
      <c r="F287" s="521"/>
      <c r="G287" s="528"/>
      <c r="H287" s="517"/>
      <c r="I287" s="517"/>
    </row>
    <row r="288" spans="1:9">
      <c r="A288" s="522"/>
      <c r="B288" s="522"/>
      <c r="C288" s="1667"/>
      <c r="D288" s="1667"/>
      <c r="E288" s="522"/>
      <c r="F288" s="522"/>
      <c r="G288" s="528"/>
      <c r="H288" s="517"/>
      <c r="I288" s="517"/>
    </row>
    <row r="289" spans="1:9" ht="56">
      <c r="A289" s="523" t="s">
        <v>797</v>
      </c>
      <c r="B289" s="519" t="s">
        <v>798</v>
      </c>
      <c r="C289" s="1669"/>
      <c r="D289" s="520"/>
      <c r="E289" s="524"/>
      <c r="F289" s="521"/>
      <c r="G289" s="522"/>
      <c r="H289" s="517"/>
      <c r="I289" s="517"/>
    </row>
    <row r="290" spans="1:9">
      <c r="A290" s="523"/>
      <c r="B290" s="525"/>
      <c r="C290" s="1660" t="s">
        <v>351</v>
      </c>
      <c r="D290" s="1668">
        <v>1</v>
      </c>
      <c r="E290" s="619"/>
      <c r="F290" s="620"/>
      <c r="G290" s="528"/>
      <c r="H290" s="517"/>
      <c r="I290" s="517"/>
    </row>
    <row r="291" spans="1:9">
      <c r="A291" s="523"/>
      <c r="B291" s="519"/>
      <c r="C291" s="1669"/>
      <c r="D291" s="520"/>
      <c r="E291" s="619"/>
      <c r="F291" s="620"/>
      <c r="G291" s="531"/>
      <c r="H291" s="517"/>
      <c r="I291" s="517"/>
    </row>
    <row r="292" spans="1:9" ht="56">
      <c r="A292" s="523" t="s">
        <v>799</v>
      </c>
      <c r="B292" s="519" t="s">
        <v>800</v>
      </c>
      <c r="C292" s="1669"/>
      <c r="D292" s="520"/>
      <c r="E292" s="619"/>
      <c r="F292" s="620"/>
      <c r="G292" s="528"/>
      <c r="H292" s="517"/>
      <c r="I292" s="517"/>
    </row>
    <row r="293" spans="1:9">
      <c r="A293" s="523"/>
      <c r="B293" s="525" t="s">
        <v>1138</v>
      </c>
      <c r="C293" s="1669" t="s">
        <v>86</v>
      </c>
      <c r="D293" s="1668">
        <v>250</v>
      </c>
      <c r="E293" s="619"/>
      <c r="F293" s="620"/>
      <c r="G293" s="528"/>
      <c r="H293" s="517"/>
      <c r="I293" s="517"/>
    </row>
    <row r="294" spans="1:9">
      <c r="A294" s="523"/>
      <c r="B294" s="525"/>
      <c r="C294" s="1669"/>
      <c r="D294" s="520"/>
      <c r="E294" s="619"/>
      <c r="F294" s="620"/>
      <c r="G294" s="528"/>
      <c r="H294" s="517"/>
      <c r="I294" s="517"/>
    </row>
    <row r="295" spans="1:9" ht="56">
      <c r="A295" s="523" t="s">
        <v>801</v>
      </c>
      <c r="B295" s="519" t="s">
        <v>802</v>
      </c>
      <c r="C295" s="1669"/>
      <c r="D295" s="520"/>
      <c r="E295" s="619"/>
      <c r="F295" s="620"/>
      <c r="G295" s="528"/>
      <c r="H295" s="517"/>
      <c r="I295" s="517"/>
    </row>
    <row r="296" spans="1:9">
      <c r="A296" s="523"/>
      <c r="B296" s="525"/>
      <c r="C296" s="1669" t="s">
        <v>7</v>
      </c>
      <c r="D296" s="1668">
        <v>5</v>
      </c>
      <c r="E296" s="619"/>
      <c r="F296" s="620"/>
      <c r="G296" s="528"/>
      <c r="H296" s="517"/>
      <c r="I296" s="517"/>
    </row>
    <row r="297" spans="1:9" ht="15" thickBot="1">
      <c r="A297" s="523"/>
      <c r="B297" s="519"/>
      <c r="C297" s="1669"/>
      <c r="D297" s="520"/>
      <c r="E297" s="524"/>
      <c r="F297" s="527"/>
      <c r="G297" s="531"/>
      <c r="H297" s="517"/>
      <c r="I297" s="517"/>
    </row>
    <row r="298" spans="1:9" ht="17">
      <c r="A298" s="582"/>
      <c r="B298" s="584" t="s">
        <v>999</v>
      </c>
      <c r="C298" s="1861"/>
      <c r="D298" s="1841"/>
      <c r="E298" s="583"/>
      <c r="F298" s="621">
        <f>F290+F293+F296</f>
        <v>0</v>
      </c>
      <c r="G298" s="531"/>
      <c r="H298" s="517"/>
      <c r="I298" s="517"/>
    </row>
    <row r="299" spans="1:9">
      <c r="A299" s="529"/>
      <c r="B299" s="563"/>
      <c r="C299" s="1862"/>
      <c r="D299" s="1842"/>
      <c r="E299" s="524"/>
      <c r="F299" s="527"/>
      <c r="G299" s="531"/>
      <c r="H299" s="517"/>
      <c r="I299" s="517"/>
    </row>
    <row r="300" spans="1:9">
      <c r="A300" s="523"/>
      <c r="B300" s="519"/>
      <c r="C300" s="1669"/>
      <c r="D300" s="520"/>
      <c r="E300" s="526"/>
      <c r="F300" s="527"/>
      <c r="G300" s="531"/>
      <c r="H300" s="517"/>
      <c r="I300" s="517"/>
    </row>
    <row r="301" spans="1:9">
      <c r="A301" s="523"/>
      <c r="B301" s="519"/>
      <c r="C301" s="1669"/>
      <c r="D301" s="520"/>
      <c r="E301" s="524"/>
      <c r="F301" s="527"/>
      <c r="G301" s="531"/>
      <c r="H301" s="517"/>
      <c r="I301" s="517"/>
    </row>
    <row r="302" spans="1:9" ht="16">
      <c r="A302" s="562" t="s">
        <v>803</v>
      </c>
      <c r="B302" s="585" t="s">
        <v>657</v>
      </c>
      <c r="C302" s="1860"/>
      <c r="D302" s="520"/>
      <c r="E302" s="524"/>
      <c r="F302" s="527"/>
      <c r="G302" s="531"/>
      <c r="H302" s="517"/>
      <c r="I302" s="517"/>
    </row>
    <row r="303" spans="1:9">
      <c r="A303" s="523"/>
      <c r="B303" s="519"/>
      <c r="C303" s="1669"/>
      <c r="D303" s="520"/>
      <c r="E303" s="524"/>
      <c r="F303" s="527"/>
      <c r="G303" s="531"/>
      <c r="H303" s="517"/>
      <c r="I303" s="517"/>
    </row>
    <row r="304" spans="1:9" ht="70">
      <c r="A304" s="523" t="s">
        <v>804</v>
      </c>
      <c r="B304" s="519" t="s">
        <v>805</v>
      </c>
      <c r="C304" s="1669"/>
      <c r="D304" s="1668"/>
      <c r="E304" s="526"/>
      <c r="F304" s="630"/>
      <c r="G304" s="531"/>
      <c r="H304" s="517"/>
      <c r="I304" s="517"/>
    </row>
    <row r="305" spans="1:9">
      <c r="A305" s="523"/>
      <c r="B305" s="525" t="s">
        <v>876</v>
      </c>
      <c r="C305" s="1669" t="s">
        <v>86</v>
      </c>
      <c r="D305" s="1668">
        <v>250</v>
      </c>
      <c r="E305" s="625"/>
      <c r="F305" s="620"/>
      <c r="G305" s="531"/>
      <c r="H305" s="517"/>
      <c r="I305" s="517"/>
    </row>
    <row r="306" spans="1:9">
      <c r="A306" s="523"/>
      <c r="B306" s="525"/>
      <c r="C306" s="1669"/>
      <c r="D306" s="1668"/>
      <c r="E306" s="625"/>
      <c r="F306" s="620"/>
      <c r="G306" s="531"/>
      <c r="H306" s="517"/>
      <c r="I306" s="517"/>
    </row>
    <row r="307" spans="1:9" ht="56">
      <c r="A307" s="523" t="s">
        <v>809</v>
      </c>
      <c r="B307" s="541" t="s">
        <v>810</v>
      </c>
      <c r="C307" s="1669"/>
      <c r="D307" s="1668"/>
      <c r="E307" s="625"/>
      <c r="F307" s="620"/>
      <c r="G307" s="531"/>
      <c r="H307" s="517"/>
      <c r="I307" s="517"/>
    </row>
    <row r="308" spans="1:9">
      <c r="A308" s="532"/>
      <c r="B308" s="519"/>
      <c r="C308" s="1667" t="s">
        <v>438</v>
      </c>
      <c r="D308" s="1668">
        <v>30</v>
      </c>
      <c r="E308" s="625"/>
      <c r="F308" s="620"/>
      <c r="G308" s="531"/>
      <c r="H308" s="517"/>
      <c r="I308" s="517"/>
    </row>
    <row r="309" spans="1:9">
      <c r="A309" s="532"/>
      <c r="B309" s="519"/>
      <c r="C309" s="1667"/>
      <c r="D309" s="1668"/>
      <c r="E309" s="625"/>
      <c r="F309" s="620"/>
      <c r="G309" s="531"/>
      <c r="H309" s="517"/>
      <c r="I309" s="517"/>
    </row>
    <row r="310" spans="1:9" ht="70">
      <c r="A310" s="523" t="s">
        <v>811</v>
      </c>
      <c r="B310" s="519" t="s">
        <v>877</v>
      </c>
      <c r="C310" s="1669"/>
      <c r="D310" s="1668"/>
      <c r="E310" s="625"/>
      <c r="F310" s="620"/>
      <c r="G310" s="531"/>
      <c r="H310" s="517"/>
      <c r="I310" s="517"/>
    </row>
    <row r="311" spans="1:9">
      <c r="A311" s="523"/>
      <c r="B311" s="525"/>
      <c r="C311" s="1669" t="s">
        <v>7</v>
      </c>
      <c r="D311" s="1668">
        <v>1</v>
      </c>
      <c r="E311" s="625"/>
      <c r="F311" s="620"/>
      <c r="G311" s="531"/>
      <c r="H311" s="517"/>
      <c r="I311" s="517"/>
    </row>
    <row r="312" spans="1:9">
      <c r="A312" s="523"/>
      <c r="B312" s="519"/>
      <c r="C312" s="1669"/>
      <c r="D312" s="1668"/>
      <c r="E312" s="625"/>
      <c r="F312" s="620"/>
      <c r="G312" s="531"/>
      <c r="H312" s="517"/>
      <c r="I312" s="517"/>
    </row>
    <row r="313" spans="1:9" ht="70">
      <c r="A313" s="523" t="s">
        <v>813</v>
      </c>
      <c r="B313" s="629" t="s">
        <v>812</v>
      </c>
      <c r="C313" s="1669"/>
      <c r="D313" s="1668"/>
      <c r="E313" s="625"/>
      <c r="F313" s="620"/>
      <c r="G313" s="531"/>
      <c r="H313" s="517"/>
      <c r="I313" s="517"/>
    </row>
    <row r="314" spans="1:9">
      <c r="A314" s="523"/>
      <c r="B314" s="525"/>
      <c r="C314" s="1669" t="s">
        <v>7</v>
      </c>
      <c r="D314" s="1668">
        <v>4</v>
      </c>
      <c r="E314" s="625"/>
      <c r="F314" s="620"/>
      <c r="G314" s="531"/>
      <c r="H314" s="517"/>
      <c r="I314" s="517"/>
    </row>
    <row r="315" spans="1:9">
      <c r="A315" s="523"/>
      <c r="B315" s="519"/>
      <c r="C315" s="1669"/>
      <c r="D315" s="1668"/>
      <c r="E315" s="625"/>
      <c r="F315" s="620"/>
      <c r="G315" s="531"/>
      <c r="H315" s="517"/>
      <c r="I315" s="517"/>
    </row>
    <row r="316" spans="1:9" ht="42">
      <c r="A316" s="523" t="s">
        <v>813</v>
      </c>
      <c r="B316" s="541" t="s">
        <v>667</v>
      </c>
      <c r="C316" s="1669"/>
      <c r="D316" s="1668"/>
      <c r="E316" s="625"/>
      <c r="F316" s="620"/>
      <c r="G316" s="531"/>
      <c r="H316" s="517"/>
      <c r="I316" s="517"/>
    </row>
    <row r="317" spans="1:9">
      <c r="A317" s="523"/>
      <c r="B317" s="522"/>
      <c r="C317" s="1667" t="s">
        <v>438</v>
      </c>
      <c r="D317" s="1668">
        <v>16</v>
      </c>
      <c r="E317" s="625"/>
      <c r="F317" s="620"/>
      <c r="G317" s="531"/>
      <c r="H317" s="517"/>
      <c r="I317" s="517"/>
    </row>
    <row r="318" spans="1:9">
      <c r="A318" s="532"/>
      <c r="B318" s="519"/>
      <c r="C318" s="1842"/>
      <c r="D318" s="520"/>
      <c r="E318" s="623"/>
      <c r="F318" s="620"/>
      <c r="G318" s="531"/>
      <c r="H318" s="517"/>
      <c r="I318" s="517"/>
    </row>
    <row r="319" spans="1:9" ht="42">
      <c r="A319" s="523" t="s">
        <v>814</v>
      </c>
      <c r="B319" s="541" t="s">
        <v>815</v>
      </c>
      <c r="C319" s="1669"/>
      <c r="D319" s="1668"/>
      <c r="E319" s="625"/>
      <c r="F319" s="620"/>
      <c r="G319" s="531"/>
      <c r="H319" s="517"/>
      <c r="I319" s="517"/>
    </row>
    <row r="320" spans="1:9">
      <c r="A320" s="523"/>
      <c r="B320" s="519"/>
      <c r="C320" s="1669" t="s">
        <v>86</v>
      </c>
      <c r="D320" s="1668">
        <v>35</v>
      </c>
      <c r="E320" s="624"/>
      <c r="F320" s="620"/>
      <c r="G320" s="531"/>
      <c r="H320" s="517"/>
      <c r="I320" s="517"/>
    </row>
    <row r="321" spans="1:9">
      <c r="A321" s="523"/>
      <c r="B321" s="519"/>
      <c r="C321" s="1669"/>
      <c r="D321" s="1668"/>
      <c r="E321" s="623"/>
      <c r="F321" s="620"/>
      <c r="G321" s="531"/>
      <c r="H321" s="517"/>
      <c r="I321" s="517"/>
    </row>
    <row r="322" spans="1:9" ht="42">
      <c r="A322" s="523" t="s">
        <v>816</v>
      </c>
      <c r="B322" s="519" t="s">
        <v>878</v>
      </c>
      <c r="C322" s="1669" t="s">
        <v>86</v>
      </c>
      <c r="D322" s="1668">
        <v>640</v>
      </c>
      <c r="E322" s="625"/>
      <c r="F322" s="620"/>
      <c r="G322" s="531"/>
      <c r="H322" s="517"/>
      <c r="I322" s="517"/>
    </row>
    <row r="323" spans="1:9">
      <c r="A323" s="523"/>
      <c r="B323" s="519"/>
      <c r="C323" s="1669"/>
      <c r="D323" s="1668"/>
      <c r="E323" s="624"/>
      <c r="F323" s="620"/>
      <c r="G323" s="531"/>
      <c r="H323" s="517"/>
      <c r="I323" s="517"/>
    </row>
    <row r="324" spans="1:9">
      <c r="A324" s="523"/>
      <c r="B324" s="519"/>
      <c r="C324" s="1669"/>
      <c r="D324" s="1668"/>
      <c r="E324" s="623"/>
      <c r="F324" s="620"/>
      <c r="G324" s="531"/>
      <c r="H324" s="517"/>
      <c r="I324" s="517"/>
    </row>
    <row r="325" spans="1:9" s="1654" customFormat="1" ht="71">
      <c r="A325" s="523" t="s">
        <v>818</v>
      </c>
      <c r="B325" s="519" t="s">
        <v>879</v>
      </c>
      <c r="C325" s="1669" t="s">
        <v>7</v>
      </c>
      <c r="D325" s="1668">
        <v>1</v>
      </c>
      <c r="E325" s="623"/>
      <c r="F325" s="620"/>
      <c r="G325" s="531"/>
      <c r="H325" s="517"/>
      <c r="I325" s="517"/>
    </row>
    <row r="326" spans="1:9">
      <c r="A326" s="523"/>
      <c r="B326" s="519"/>
      <c r="C326" s="1669"/>
      <c r="D326" s="1668"/>
      <c r="E326" s="624"/>
      <c r="F326" s="620"/>
      <c r="G326" s="565"/>
      <c r="H326" s="517"/>
      <c r="I326" s="517"/>
    </row>
    <row r="327" spans="1:9" ht="70">
      <c r="A327" s="534" t="s">
        <v>820</v>
      </c>
      <c r="B327" s="535" t="s">
        <v>674</v>
      </c>
      <c r="C327" s="536"/>
      <c r="D327" s="1668"/>
      <c r="E327" s="623"/>
      <c r="F327" s="620"/>
      <c r="G327" s="540"/>
      <c r="H327" s="517"/>
      <c r="I327" s="517"/>
    </row>
    <row r="328" spans="1:9" s="1654" customFormat="1" ht="18">
      <c r="A328" s="523"/>
      <c r="B328" s="522"/>
      <c r="C328" s="1667" t="s">
        <v>438</v>
      </c>
      <c r="D328" s="1668">
        <v>100</v>
      </c>
      <c r="E328" s="625"/>
      <c r="F328" s="631"/>
      <c r="G328" s="522"/>
      <c r="H328" s="517"/>
      <c r="I328" s="517"/>
    </row>
    <row r="329" spans="1:9" s="1585" customFormat="1" ht="16">
      <c r="A329" s="538"/>
      <c r="B329" s="539"/>
      <c r="C329" s="1670"/>
      <c r="D329" s="1668"/>
      <c r="E329" s="625"/>
      <c r="F329" s="620"/>
      <c r="G329" s="522"/>
      <c r="H329" s="517"/>
      <c r="I329" s="517"/>
    </row>
    <row r="330" spans="1:9" s="1656" customFormat="1" ht="28">
      <c r="A330" s="534" t="s">
        <v>821</v>
      </c>
      <c r="B330" s="535" t="s">
        <v>676</v>
      </c>
      <c r="C330" s="536"/>
      <c r="D330" s="1668"/>
      <c r="E330" s="625"/>
      <c r="F330" s="622"/>
      <c r="G330" s="522"/>
      <c r="H330" s="561"/>
      <c r="I330" s="561"/>
    </row>
    <row r="331" spans="1:9" s="1656" customFormat="1" ht="16">
      <c r="A331" s="523"/>
      <c r="B331" s="522"/>
      <c r="C331" s="1667" t="s">
        <v>438</v>
      </c>
      <c r="D331" s="1668">
        <v>40</v>
      </c>
      <c r="E331" s="625"/>
      <c r="F331" s="531"/>
      <c r="G331" s="543"/>
      <c r="H331" s="561"/>
      <c r="I331" s="561"/>
    </row>
    <row r="332" spans="1:9" s="1656" customFormat="1" ht="16">
      <c r="A332" s="538"/>
      <c r="B332" s="539"/>
      <c r="C332" s="1670"/>
      <c r="D332" s="1668"/>
      <c r="E332" s="626"/>
      <c r="F332" s="531"/>
      <c r="G332" s="543"/>
      <c r="H332" s="561"/>
      <c r="I332" s="561"/>
    </row>
    <row r="333" spans="1:9" s="1654" customFormat="1" ht="28">
      <c r="A333" s="534" t="s">
        <v>822</v>
      </c>
      <c r="B333" s="535" t="s">
        <v>678</v>
      </c>
      <c r="C333" s="536"/>
      <c r="D333" s="1668"/>
      <c r="E333" s="627"/>
      <c r="F333" s="531"/>
      <c r="G333" s="543"/>
      <c r="H333" s="517"/>
      <c r="I333" s="517"/>
    </row>
    <row r="334" spans="1:9" s="1585" customFormat="1" ht="16">
      <c r="A334" s="534"/>
      <c r="B334" s="525"/>
      <c r="C334" s="536" t="s">
        <v>351</v>
      </c>
      <c r="D334" s="1668">
        <v>1</v>
      </c>
      <c r="E334" s="628"/>
      <c r="F334" s="531"/>
      <c r="G334" s="543"/>
      <c r="H334" s="517"/>
      <c r="I334" s="517"/>
    </row>
    <row r="335" spans="1:9" s="1657" customFormat="1" ht="16">
      <c r="A335" s="538"/>
      <c r="B335" s="539"/>
      <c r="C335" s="1670"/>
      <c r="D335" s="1668"/>
      <c r="E335" s="623"/>
      <c r="F335" s="531"/>
      <c r="G335" s="543"/>
      <c r="H335" s="564"/>
      <c r="I335" s="564"/>
    </row>
    <row r="336" spans="1:9" s="1656" customFormat="1" ht="28">
      <c r="A336" s="534" t="s">
        <v>823</v>
      </c>
      <c r="B336" s="535" t="s">
        <v>824</v>
      </c>
      <c r="C336" s="536"/>
      <c r="D336" s="1668"/>
      <c r="E336" s="623"/>
      <c r="F336" s="622"/>
      <c r="G336" s="543"/>
      <c r="H336" s="561"/>
      <c r="I336" s="561"/>
    </row>
    <row r="337" spans="1:9" s="1656" customFormat="1" ht="16">
      <c r="A337" s="523"/>
      <c r="B337" s="525"/>
      <c r="C337" s="1660" t="s">
        <v>351</v>
      </c>
      <c r="D337" s="1668">
        <v>1</v>
      </c>
      <c r="E337" s="624"/>
      <c r="G337" s="543"/>
      <c r="H337" s="561"/>
      <c r="I337" s="561"/>
    </row>
    <row r="338" spans="1:9" s="1656" customFormat="1" ht="16">
      <c r="A338" s="523"/>
      <c r="B338" s="525"/>
      <c r="C338" s="1669"/>
      <c r="D338" s="1668"/>
      <c r="E338" s="623"/>
      <c r="F338" s="620"/>
      <c r="G338" s="543"/>
      <c r="H338" s="561"/>
      <c r="I338" s="561"/>
    </row>
    <row r="339" spans="1:9" s="1656" customFormat="1" ht="28">
      <c r="A339" s="534" t="s">
        <v>825</v>
      </c>
      <c r="B339" s="535" t="s">
        <v>683</v>
      </c>
      <c r="C339" s="536"/>
      <c r="D339" s="1668"/>
      <c r="E339" s="625"/>
      <c r="F339" s="622"/>
      <c r="G339" s="543"/>
      <c r="H339" s="561"/>
      <c r="I339" s="561"/>
    </row>
    <row r="340" spans="1:9" s="1656" customFormat="1" ht="16">
      <c r="A340" s="534"/>
      <c r="B340" s="525"/>
      <c r="C340" s="536" t="s">
        <v>1139</v>
      </c>
      <c r="D340" s="1668">
        <v>1</v>
      </c>
      <c r="E340" s="624"/>
      <c r="F340" s="531"/>
      <c r="G340" s="543"/>
      <c r="H340" s="561"/>
      <c r="I340" s="561"/>
    </row>
    <row r="341" spans="1:9" s="1656" customFormat="1" ht="17" thickBot="1">
      <c r="A341" s="523"/>
      <c r="B341" s="519"/>
      <c r="C341" s="1669"/>
      <c r="D341" s="520"/>
      <c r="E341" s="533"/>
      <c r="F341" s="522"/>
      <c r="G341" s="543"/>
      <c r="H341" s="561"/>
      <c r="I341" s="561"/>
    </row>
    <row r="342" spans="1:9" s="1585" customFormat="1" ht="16">
      <c r="A342" s="586"/>
      <c r="B342" s="588" t="s">
        <v>997</v>
      </c>
      <c r="C342" s="1671"/>
      <c r="D342" s="583"/>
      <c r="E342" s="587"/>
      <c r="F342" s="632">
        <f>F338+F331+F328+F325+F322+F320+F317+F314+F311+F308+F305</f>
        <v>0</v>
      </c>
      <c r="G342" s="543"/>
      <c r="H342" s="517"/>
      <c r="I342" s="517"/>
    </row>
    <row r="343" spans="1:9" s="1654" customFormat="1" ht="18">
      <c r="A343" s="529"/>
      <c r="B343" s="563"/>
      <c r="C343" s="1862"/>
      <c r="D343" s="1842"/>
      <c r="E343" s="537"/>
      <c r="F343" s="1656"/>
      <c r="G343" s="543"/>
      <c r="H343" s="517"/>
      <c r="I343" s="517"/>
    </row>
    <row r="344" spans="1:9" s="1654" customFormat="1" ht="18">
      <c r="A344" s="529"/>
      <c r="B344" s="563"/>
      <c r="C344" s="1862"/>
      <c r="D344" s="1842"/>
      <c r="E344" s="533"/>
      <c r="F344" s="522"/>
      <c r="G344" s="543"/>
      <c r="H344" s="517"/>
      <c r="I344" s="517"/>
    </row>
    <row r="345" spans="1:9" s="1654" customFormat="1" ht="18">
      <c r="A345" s="529"/>
      <c r="B345" s="563"/>
      <c r="C345" s="1862"/>
      <c r="D345" s="1842"/>
      <c r="E345" s="526"/>
      <c r="F345" s="503"/>
      <c r="G345" s="517"/>
      <c r="H345" s="517"/>
      <c r="I345" s="517"/>
    </row>
    <row r="346" spans="1:9" s="1654" customFormat="1" ht="18">
      <c r="A346" s="562" t="s">
        <v>828</v>
      </c>
      <c r="B346" s="589" t="s">
        <v>685</v>
      </c>
      <c r="C346" s="1860"/>
      <c r="D346" s="520"/>
      <c r="E346" s="526"/>
      <c r="F346" s="527"/>
      <c r="G346" s="633"/>
      <c r="H346" s="517"/>
      <c r="I346" s="517"/>
    </row>
    <row r="347" spans="1:9" s="1654" customFormat="1" ht="18">
      <c r="A347" s="523"/>
      <c r="B347" s="519"/>
      <c r="C347" s="1669"/>
      <c r="D347" s="520"/>
      <c r="E347" s="526"/>
      <c r="F347" s="540"/>
      <c r="G347" s="633"/>
      <c r="H347" s="517"/>
      <c r="I347" s="517"/>
    </row>
    <row r="348" spans="1:9" s="1654" customFormat="1" ht="70">
      <c r="A348" s="534" t="s">
        <v>829</v>
      </c>
      <c r="B348" s="535" t="s">
        <v>830</v>
      </c>
      <c r="C348" s="536"/>
      <c r="D348" s="1843"/>
      <c r="E348" s="640"/>
      <c r="F348" s="636"/>
      <c r="G348" s="633"/>
      <c r="H348" s="517"/>
      <c r="I348" s="517"/>
    </row>
    <row r="349" spans="1:9" s="1654" customFormat="1" ht="18">
      <c r="A349" s="534"/>
      <c r="B349" s="535"/>
      <c r="C349" s="536" t="s">
        <v>86</v>
      </c>
      <c r="D349" s="1843">
        <v>330</v>
      </c>
      <c r="E349" s="637"/>
      <c r="F349" s="638"/>
      <c r="G349" s="633"/>
      <c r="H349" s="517"/>
      <c r="I349" s="517"/>
    </row>
    <row r="350" spans="1:9" s="1654" customFormat="1" ht="18">
      <c r="A350" s="538"/>
      <c r="B350" s="539"/>
      <c r="C350" s="1670"/>
      <c r="D350" s="1843"/>
      <c r="E350" s="639"/>
      <c r="F350" s="639"/>
      <c r="G350" s="633"/>
      <c r="H350" s="517"/>
      <c r="I350" s="517"/>
    </row>
    <row r="351" spans="1:9" ht="28">
      <c r="A351" s="534" t="s">
        <v>831</v>
      </c>
      <c r="B351" s="541" t="s">
        <v>832</v>
      </c>
      <c r="C351" s="536"/>
      <c r="D351" s="1843"/>
      <c r="E351" s="639"/>
      <c r="F351" s="639"/>
      <c r="G351" s="633"/>
      <c r="H351" s="517"/>
      <c r="I351" s="517"/>
    </row>
    <row r="352" spans="1:9">
      <c r="A352" s="523"/>
      <c r="B352" s="525"/>
      <c r="C352" s="1660" t="s">
        <v>351</v>
      </c>
      <c r="D352" s="1843">
        <v>6</v>
      </c>
      <c r="E352" s="641"/>
      <c r="F352" s="639"/>
      <c r="G352" s="633"/>
      <c r="H352" s="517"/>
      <c r="I352" s="517"/>
    </row>
    <row r="353" spans="1:9">
      <c r="A353" s="538"/>
      <c r="B353" s="539"/>
      <c r="C353" s="1670"/>
      <c r="D353" s="1843"/>
      <c r="E353" s="638"/>
      <c r="F353" s="639"/>
      <c r="G353" s="633"/>
      <c r="H353" s="517"/>
      <c r="I353" s="517"/>
    </row>
    <row r="354" spans="1:9" ht="70">
      <c r="A354" s="534" t="s">
        <v>833</v>
      </c>
      <c r="B354" s="535" t="s">
        <v>834</v>
      </c>
      <c r="C354" s="536"/>
      <c r="D354" s="1843"/>
      <c r="E354" s="638"/>
      <c r="F354" s="639"/>
      <c r="G354" s="1658"/>
      <c r="H354" s="517"/>
      <c r="I354" s="517"/>
    </row>
    <row r="355" spans="1:9">
      <c r="A355" s="534"/>
      <c r="B355" s="535"/>
      <c r="C355" s="536" t="s">
        <v>86</v>
      </c>
      <c r="D355" s="1843">
        <v>240</v>
      </c>
      <c r="E355" s="638"/>
      <c r="F355" s="639"/>
      <c r="G355" s="1658"/>
      <c r="H355" s="517"/>
      <c r="I355" s="517"/>
    </row>
    <row r="356" spans="1:9">
      <c r="A356" s="538"/>
      <c r="B356" s="539"/>
      <c r="C356" s="1670"/>
      <c r="D356" s="1843"/>
      <c r="E356" s="638"/>
      <c r="F356" s="639"/>
      <c r="G356" s="1658"/>
      <c r="H356" s="517"/>
      <c r="I356" s="517"/>
    </row>
    <row r="357" spans="1:9" ht="28">
      <c r="A357" s="534" t="s">
        <v>835</v>
      </c>
      <c r="B357" s="535" t="s">
        <v>880</v>
      </c>
      <c r="C357" s="1669"/>
      <c r="D357" s="1843"/>
      <c r="E357" s="638"/>
      <c r="F357" s="639"/>
      <c r="G357" s="1658"/>
      <c r="H357" s="517"/>
      <c r="I357" s="517"/>
    </row>
    <row r="358" spans="1:9">
      <c r="A358" s="534"/>
      <c r="B358" s="542" t="s">
        <v>881</v>
      </c>
      <c r="C358" s="1669" t="s">
        <v>86</v>
      </c>
      <c r="D358" s="1843">
        <v>110</v>
      </c>
      <c r="E358" s="642"/>
      <c r="F358" s="639"/>
      <c r="G358" s="1658"/>
      <c r="H358" s="517"/>
      <c r="I358" s="517"/>
    </row>
    <row r="359" spans="1:9">
      <c r="A359" s="534"/>
      <c r="B359" s="542" t="s">
        <v>882</v>
      </c>
      <c r="C359" s="1669" t="s">
        <v>86</v>
      </c>
      <c r="D359" s="1843">
        <v>200</v>
      </c>
      <c r="E359" s="638"/>
      <c r="F359" s="639"/>
      <c r="G359" s="1658"/>
      <c r="H359" s="517"/>
      <c r="I359" s="517"/>
    </row>
    <row r="360" spans="1:9">
      <c r="A360" s="534"/>
      <c r="B360" s="542"/>
      <c r="C360" s="1669"/>
      <c r="D360" s="1843"/>
      <c r="E360" s="594"/>
      <c r="F360" s="639"/>
      <c r="G360" s="1658"/>
      <c r="H360" s="517"/>
      <c r="I360" s="517"/>
    </row>
    <row r="361" spans="1:9">
      <c r="A361" s="534" t="s">
        <v>836</v>
      </c>
      <c r="B361" s="535" t="s">
        <v>699</v>
      </c>
      <c r="C361" s="536"/>
      <c r="D361" s="1843"/>
      <c r="E361" s="643"/>
      <c r="F361" s="639"/>
      <c r="G361" s="1658"/>
      <c r="H361" s="517"/>
      <c r="I361" s="517"/>
    </row>
    <row r="362" spans="1:9">
      <c r="A362" s="534"/>
      <c r="B362" s="525"/>
      <c r="C362" s="536" t="s">
        <v>1134</v>
      </c>
      <c r="D362" s="1843">
        <v>400</v>
      </c>
      <c r="E362" s="594"/>
      <c r="F362" s="639"/>
      <c r="G362" s="1658"/>
      <c r="H362" s="517"/>
      <c r="I362" s="517"/>
    </row>
    <row r="363" spans="1:9">
      <c r="A363" s="544"/>
      <c r="B363" s="545"/>
      <c r="C363" s="546"/>
      <c r="D363" s="1843"/>
      <c r="E363" s="639"/>
      <c r="F363" s="639"/>
      <c r="G363" s="1658"/>
      <c r="H363" s="517"/>
      <c r="I363" s="517"/>
    </row>
    <row r="364" spans="1:9" ht="42">
      <c r="A364" s="2038" t="s">
        <v>843</v>
      </c>
      <c r="B364" s="491" t="s">
        <v>849</v>
      </c>
      <c r="C364" s="1662"/>
      <c r="D364" s="1844"/>
      <c r="E364" s="639"/>
      <c r="F364" s="639"/>
      <c r="G364" s="1658"/>
      <c r="H364" s="517"/>
      <c r="I364" s="517"/>
    </row>
    <row r="365" spans="1:9">
      <c r="A365" s="523"/>
      <c r="B365" s="525"/>
      <c r="C365" s="1660" t="s">
        <v>351</v>
      </c>
      <c r="D365" s="1843">
        <v>1</v>
      </c>
      <c r="E365" s="639"/>
      <c r="F365" s="639"/>
      <c r="G365" s="1658"/>
      <c r="H365" s="517"/>
      <c r="I365" s="517"/>
    </row>
    <row r="366" spans="1:9" ht="15" thickBot="1">
      <c r="A366" s="523"/>
      <c r="B366" s="519"/>
      <c r="C366" s="1669"/>
      <c r="D366" s="520"/>
      <c r="E366" s="639"/>
      <c r="F366" s="639"/>
      <c r="G366" s="1658"/>
      <c r="H366" s="517"/>
      <c r="I366" s="517"/>
    </row>
    <row r="367" spans="1:9" ht="16">
      <c r="A367" s="586"/>
      <c r="B367" s="588" t="s">
        <v>998</v>
      </c>
      <c r="C367" s="1671"/>
      <c r="D367" s="583"/>
      <c r="E367" s="590"/>
      <c r="F367" s="644">
        <f>F349+F352+F355+F358+F359+F362+F368</f>
        <v>0</v>
      </c>
      <c r="H367" s="517"/>
      <c r="I367" s="517"/>
    </row>
    <row r="368" spans="1:9">
      <c r="A368" s="529"/>
      <c r="B368" s="563"/>
      <c r="C368" s="1862"/>
      <c r="D368" s="1842"/>
      <c r="E368" s="639"/>
      <c r="F368" s="639"/>
      <c r="H368" s="517"/>
      <c r="I368" s="517"/>
    </row>
    <row r="369" spans="1:9">
      <c r="A369" s="529"/>
      <c r="B369" s="529"/>
      <c r="C369" s="1672"/>
      <c r="D369" s="1842"/>
      <c r="H369" s="517"/>
      <c r="I369" s="517"/>
    </row>
    <row r="370" spans="1:9">
      <c r="H370" s="517"/>
      <c r="I370" s="517"/>
    </row>
    <row r="371" spans="1:9">
      <c r="H371" s="517"/>
      <c r="I371" s="517"/>
    </row>
    <row r="372" spans="1:9">
      <c r="B372" s="566" t="s">
        <v>850</v>
      </c>
      <c r="C372" s="1863"/>
      <c r="D372" s="566"/>
      <c r="H372" s="517"/>
      <c r="I372" s="517"/>
    </row>
    <row r="373" spans="1:9">
      <c r="B373" s="547"/>
      <c r="C373" s="1742"/>
      <c r="D373" s="1742"/>
      <c r="H373" s="517"/>
      <c r="I373" s="517"/>
    </row>
    <row r="374" spans="1:9">
      <c r="A374" s="567" t="s">
        <v>8</v>
      </c>
      <c r="B374" s="550" t="s">
        <v>851</v>
      </c>
      <c r="C374" s="1673">
        <f>F189</f>
        <v>0</v>
      </c>
      <c r="D374" s="507"/>
      <c r="H374" s="517"/>
      <c r="I374" s="517"/>
    </row>
    <row r="375" spans="1:9">
      <c r="A375" s="567" t="s">
        <v>78</v>
      </c>
      <c r="B375" s="568" t="s">
        <v>883</v>
      </c>
      <c r="C375" s="1674">
        <f>F251</f>
        <v>0</v>
      </c>
      <c r="D375" s="507"/>
      <c r="H375" s="517"/>
      <c r="I375" s="517"/>
    </row>
    <row r="376" spans="1:9">
      <c r="A376" s="567" t="s">
        <v>225</v>
      </c>
      <c r="B376" s="568" t="s">
        <v>853</v>
      </c>
      <c r="C376" s="1675">
        <f>F277</f>
        <v>0</v>
      </c>
      <c r="D376" s="507"/>
      <c r="H376" s="517"/>
      <c r="I376" s="517"/>
    </row>
    <row r="377" spans="1:9">
      <c r="A377" s="567" t="s">
        <v>212</v>
      </c>
      <c r="B377" s="568" t="s">
        <v>884</v>
      </c>
      <c r="C377" s="1675">
        <f>F367+F342+F298</f>
        <v>0</v>
      </c>
      <c r="D377" s="507"/>
      <c r="F377" s="1570"/>
      <c r="H377" s="517"/>
      <c r="I377" s="517"/>
    </row>
    <row r="378" spans="1:9">
      <c r="B378" s="569"/>
      <c r="C378" s="1864"/>
      <c r="D378" s="1845"/>
      <c r="F378" s="1570"/>
      <c r="H378" s="517"/>
      <c r="I378" s="517"/>
    </row>
    <row r="379" spans="1:9" ht="16">
      <c r="B379" s="645"/>
      <c r="C379" s="1865">
        <f>C374+C376+C375+C377</f>
        <v>0</v>
      </c>
      <c r="D379" s="1846"/>
      <c r="F379" s="1570"/>
      <c r="H379" s="517"/>
      <c r="I379" s="517"/>
    </row>
    <row r="380" spans="1:9">
      <c r="B380" s="501"/>
      <c r="C380" s="1661"/>
      <c r="D380" s="1661"/>
      <c r="F380" s="1570"/>
      <c r="H380" s="517"/>
      <c r="I380" s="517"/>
    </row>
    <row r="381" spans="1:9">
      <c r="B381" s="501"/>
      <c r="C381" s="1741"/>
      <c r="D381" s="1676"/>
      <c r="H381" s="517"/>
      <c r="I381" s="517"/>
    </row>
    <row r="382" spans="1:9">
      <c r="B382" s="501"/>
      <c r="C382" s="1661"/>
      <c r="D382" s="1661"/>
      <c r="H382" s="517"/>
      <c r="I382" s="517"/>
    </row>
    <row r="383" spans="1:9" ht="17">
      <c r="A383" s="1553"/>
      <c r="B383" s="430" t="s">
        <v>1034</v>
      </c>
      <c r="C383" s="1866">
        <f>F104+C379</f>
        <v>0</v>
      </c>
      <c r="H383" s="517"/>
      <c r="I383" s="517"/>
    </row>
    <row r="384" spans="1:9">
      <c r="H384" s="517"/>
      <c r="I384" s="517"/>
    </row>
    <row r="385" spans="3:9">
      <c r="H385" s="517"/>
      <c r="I385" s="517"/>
    </row>
    <row r="386" spans="3:9">
      <c r="C386" s="1733"/>
      <c r="H386" s="517"/>
      <c r="I386" s="517"/>
    </row>
    <row r="387" spans="3:9">
      <c r="H387" s="517"/>
      <c r="I387" s="517"/>
    </row>
    <row r="388" spans="3:9">
      <c r="H388" s="517"/>
      <c r="I388" s="517"/>
    </row>
    <row r="389" spans="3:9">
      <c r="I389" s="517"/>
    </row>
    <row r="390" spans="3:9">
      <c r="I390" s="517"/>
    </row>
    <row r="391" spans="3:9">
      <c r="I391" s="517"/>
    </row>
    <row r="392" spans="3:9">
      <c r="I392" s="517"/>
    </row>
    <row r="393" spans="3:9">
      <c r="I393" s="517"/>
    </row>
    <row r="394" spans="3:9">
      <c r="I394" s="517"/>
    </row>
    <row r="395" spans="3:9">
      <c r="I395" s="517"/>
    </row>
    <row r="396" spans="3:9">
      <c r="I396" s="517"/>
    </row>
    <row r="397" spans="3:9">
      <c r="I397" s="517"/>
    </row>
    <row r="398" spans="3:9">
      <c r="I398" s="517"/>
    </row>
    <row r="399" spans="3:9">
      <c r="I399" s="517"/>
    </row>
    <row r="400" spans="3:9">
      <c r="I400" s="517"/>
    </row>
    <row r="401" spans="9:9">
      <c r="I401" s="517"/>
    </row>
    <row r="402" spans="9:9">
      <c r="I402" s="517"/>
    </row>
    <row r="403" spans="9:9">
      <c r="I403" s="517"/>
    </row>
    <row r="404" spans="9:9">
      <c r="I404" s="517"/>
    </row>
    <row r="405" spans="9:9">
      <c r="I405" s="517"/>
    </row>
    <row r="406" spans="9:9">
      <c r="I406" s="517"/>
    </row>
    <row r="407" spans="9:9">
      <c r="I407" s="517"/>
    </row>
    <row r="408" spans="9:9">
      <c r="I408" s="517"/>
    </row>
    <row r="409" spans="9:9">
      <c r="I409" s="517"/>
    </row>
    <row r="410" spans="9:9">
      <c r="I410" s="517"/>
    </row>
    <row r="411" spans="9:9">
      <c r="I411" s="517"/>
    </row>
    <row r="412" spans="9:9">
      <c r="I412" s="517"/>
    </row>
    <row r="413" spans="9:9">
      <c r="I413" s="517"/>
    </row>
  </sheetData>
  <sheetProtection selectLockedCells="1" selectUnlockedCells="1"/>
  <mergeCells count="13">
    <mergeCell ref="A1:F1"/>
    <mergeCell ref="A2:F2"/>
    <mergeCell ref="A3:F3"/>
    <mergeCell ref="B4:B5"/>
    <mergeCell ref="C4:C5"/>
    <mergeCell ref="D4:D5"/>
    <mergeCell ref="E4:E5"/>
    <mergeCell ref="F4:F5"/>
    <mergeCell ref="B73:D73"/>
    <mergeCell ref="B94:E94"/>
    <mergeCell ref="C104:D104"/>
    <mergeCell ref="D106:E106"/>
    <mergeCell ref="D107:E107"/>
  </mergeCells>
  <pageMargins left="0.74791666666666667" right="0.19652777777777777" top="0.39374999999999999" bottom="0.39374999999999999" header="0.51180555555555551" footer="0.39374999999999999"/>
  <pageSetup paperSize="9" scale="93" firstPageNumber="0" orientation="portrait" horizontalDpi="300" verticalDpi="300" r:id="rId1"/>
  <headerFooter alignWithMargins="0">
    <oddFooter>&amp;L&amp;"Times New Roman,Regular""VAL-PROJEKT" d.o.o. &amp;R&amp;"Times New Roman,Regular"Projektant: Valentina Patafta, dipl.ing.arh.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B473-5916-2D49-81A1-793D38F8CA76}">
  <dimension ref="A1:H284"/>
  <sheetViews>
    <sheetView topLeftCell="A16" zoomScaleNormal="100" zoomScaleSheetLayoutView="150" workbookViewId="0">
      <selection activeCell="F129" sqref="F129"/>
    </sheetView>
  </sheetViews>
  <sheetFormatPr baseColWidth="10" defaultColWidth="11.5" defaultRowHeight="14"/>
  <cols>
    <col min="1" max="1" width="8.5" style="507" customWidth="1"/>
    <col min="2" max="2" width="44.1640625" style="1717" customWidth="1"/>
    <col min="3" max="3" width="10.1640625" style="507" customWidth="1"/>
    <col min="4" max="4" width="9.1640625" style="510" customWidth="1"/>
    <col min="5" max="5" width="13.1640625" style="507" customWidth="1"/>
    <col min="6" max="6" width="19.5" style="507" bestFit="1" customWidth="1"/>
    <col min="7" max="16384" width="11.5" style="1570"/>
  </cols>
  <sheetData>
    <row r="1" spans="1:6" ht="16">
      <c r="A1" s="2057" t="s">
        <v>1112</v>
      </c>
      <c r="B1" s="2058"/>
      <c r="C1" s="2058"/>
      <c r="D1" s="2058"/>
      <c r="E1" s="2058"/>
      <c r="F1" s="2059"/>
    </row>
    <row r="2" spans="1:6" ht="16">
      <c r="A2" s="2060" t="s">
        <v>1123</v>
      </c>
      <c r="B2" s="2061"/>
      <c r="C2" s="2061"/>
      <c r="D2" s="2061"/>
      <c r="E2" s="2061"/>
      <c r="F2" s="2062"/>
    </row>
    <row r="3" spans="1:6" ht="17" thickBot="1">
      <c r="A3" s="2063" t="s">
        <v>1118</v>
      </c>
      <c r="B3" s="2064"/>
      <c r="C3" s="2064"/>
      <c r="D3" s="2064"/>
      <c r="E3" s="2064"/>
      <c r="F3" s="2065"/>
    </row>
    <row r="4" spans="1:6" ht="16">
      <c r="A4" s="1569" t="s">
        <v>0</v>
      </c>
      <c r="B4" s="2051" t="s">
        <v>1</v>
      </c>
      <c r="C4" s="2053" t="s">
        <v>2</v>
      </c>
      <c r="D4" s="2053" t="s">
        <v>3</v>
      </c>
      <c r="E4" s="2053" t="s">
        <v>1060</v>
      </c>
      <c r="F4" s="2053" t="s">
        <v>1044</v>
      </c>
    </row>
    <row r="5" spans="1:6" ht="18" thickBot="1">
      <c r="A5" s="1571" t="s">
        <v>6</v>
      </c>
      <c r="B5" s="2052"/>
      <c r="C5" s="2054"/>
      <c r="D5" s="2054"/>
      <c r="E5" s="2054"/>
      <c r="F5" s="2054"/>
    </row>
    <row r="6" spans="1:6" ht="12.75" customHeight="1" thickBot="1">
      <c r="A6" s="1572">
        <v>1</v>
      </c>
      <c r="B6" s="1573">
        <v>2</v>
      </c>
      <c r="C6" s="1847">
        <v>3</v>
      </c>
      <c r="D6" s="1573">
        <v>4</v>
      </c>
      <c r="E6" s="1574">
        <v>5</v>
      </c>
      <c r="F6" s="1574">
        <v>6</v>
      </c>
    </row>
    <row r="7" spans="1:6" ht="12.75" customHeight="1">
      <c r="A7" s="1575"/>
      <c r="B7" s="653" t="s">
        <v>1004</v>
      </c>
      <c r="C7" s="1848"/>
      <c r="D7" s="1576"/>
      <c r="E7" s="1575"/>
      <c r="F7" s="1575"/>
    </row>
    <row r="8" spans="1:6" ht="12.75" customHeight="1">
      <c r="A8" s="1581" t="s">
        <v>10</v>
      </c>
      <c r="B8" s="1579" t="s">
        <v>11</v>
      </c>
      <c r="C8" s="1595"/>
      <c r="D8" s="1597"/>
      <c r="E8" s="1595"/>
      <c r="F8" s="1595"/>
    </row>
    <row r="9" spans="1:6" ht="12.75" customHeight="1">
      <c r="A9" s="1595"/>
      <c r="B9" s="1677"/>
      <c r="C9" s="1595"/>
      <c r="D9" s="1597"/>
      <c r="E9" s="1595"/>
      <c r="F9" s="1595"/>
    </row>
    <row r="10" spans="1:6" ht="12.75" customHeight="1">
      <c r="A10" s="1581" t="s">
        <v>12</v>
      </c>
      <c r="B10" s="1678" t="s">
        <v>1061</v>
      </c>
    </row>
    <row r="11" spans="1:6" ht="12.75" customHeight="1">
      <c r="A11" s="1581"/>
      <c r="B11" s="1678"/>
      <c r="C11" s="1849" t="s">
        <v>1105</v>
      </c>
      <c r="D11" s="510">
        <v>93</v>
      </c>
      <c r="E11" s="1583"/>
      <c r="F11" s="634"/>
    </row>
    <row r="12" spans="1:6" ht="12.75" customHeight="1">
      <c r="A12" s="1581"/>
      <c r="B12" s="1678"/>
      <c r="C12" s="1849"/>
      <c r="E12" s="1583"/>
      <c r="F12" s="634"/>
    </row>
    <row r="13" spans="1:6" ht="84">
      <c r="A13" s="1581" t="s">
        <v>14</v>
      </c>
      <c r="B13" s="1678" t="s">
        <v>1062</v>
      </c>
      <c r="F13" s="634"/>
    </row>
    <row r="14" spans="1:6" s="1653" customFormat="1" ht="16">
      <c r="A14" s="1581"/>
      <c r="B14" s="1678"/>
      <c r="C14" s="1849" t="s">
        <v>1105</v>
      </c>
      <c r="D14" s="510">
        <v>184</v>
      </c>
      <c r="E14" s="1583"/>
      <c r="F14" s="634"/>
    </row>
    <row r="15" spans="1:6">
      <c r="A15" s="1581"/>
      <c r="B15" s="1678"/>
      <c r="C15" s="1849"/>
      <c r="E15" s="1583"/>
      <c r="F15" s="634"/>
    </row>
    <row r="16" spans="1:6" ht="168">
      <c r="A16" s="1581" t="s">
        <v>16</v>
      </c>
      <c r="B16" s="1678" t="s">
        <v>1063</v>
      </c>
      <c r="F16" s="634"/>
    </row>
    <row r="17" spans="1:6" ht="16">
      <c r="A17" s="1581"/>
      <c r="B17" s="1678"/>
      <c r="C17" s="1849" t="s">
        <v>1105</v>
      </c>
      <c r="D17" s="510">
        <v>39</v>
      </c>
      <c r="E17" s="1583"/>
      <c r="F17" s="634"/>
    </row>
    <row r="18" spans="1:6" ht="112">
      <c r="A18" s="1581" t="s">
        <v>18</v>
      </c>
      <c r="B18" s="1678" t="s">
        <v>1064</v>
      </c>
      <c r="F18" s="634"/>
    </row>
    <row r="19" spans="1:6" ht="16">
      <c r="A19" s="1581"/>
      <c r="B19" s="1678"/>
      <c r="C19" s="1849" t="s">
        <v>1105</v>
      </c>
      <c r="D19" s="510">
        <v>33</v>
      </c>
      <c r="E19" s="1583"/>
      <c r="F19" s="634"/>
    </row>
    <row r="20" spans="1:6">
      <c r="A20" s="1581"/>
      <c r="B20" s="1678"/>
      <c r="C20" s="1849"/>
      <c r="E20" s="1583"/>
      <c r="F20" s="634"/>
    </row>
    <row r="21" spans="1:6">
      <c r="A21" s="1581"/>
      <c r="B21" s="1678"/>
      <c r="C21" s="1849"/>
      <c r="E21" s="1583"/>
      <c r="F21" s="634"/>
    </row>
    <row r="22" spans="1:6">
      <c r="A22" s="1581"/>
      <c r="B22" s="1678"/>
      <c r="C22" s="1849"/>
      <c r="E22" s="1583"/>
      <c r="F22" s="634"/>
    </row>
    <row r="23" spans="1:6" ht="98">
      <c r="A23" s="1581" t="s">
        <v>20</v>
      </c>
      <c r="B23" s="1678" t="s">
        <v>1047</v>
      </c>
      <c r="D23" s="1586"/>
      <c r="F23" s="634"/>
    </row>
    <row r="24" spans="1:6" ht="16">
      <c r="A24" s="1581"/>
      <c r="B24" s="1679"/>
      <c r="C24" s="1849" t="s">
        <v>1048</v>
      </c>
      <c r="D24" s="510">
        <v>456</v>
      </c>
      <c r="E24" s="1584"/>
      <c r="F24" s="634"/>
    </row>
    <row r="25" spans="1:6" ht="70">
      <c r="A25" s="1581" t="s">
        <v>23</v>
      </c>
      <c r="B25" s="1678" t="s">
        <v>1120</v>
      </c>
      <c r="D25" s="1586"/>
      <c r="F25" s="634"/>
    </row>
    <row r="26" spans="1:6" ht="16">
      <c r="A26" s="1581"/>
      <c r="B26" s="1679"/>
      <c r="C26" s="1849" t="s">
        <v>1048</v>
      </c>
      <c r="D26" s="510">
        <v>456</v>
      </c>
      <c r="E26" s="1623"/>
      <c r="F26" s="634"/>
    </row>
    <row r="27" spans="1:6" ht="168">
      <c r="A27" s="1581" t="s">
        <v>24</v>
      </c>
      <c r="B27" s="1678" t="s">
        <v>1065</v>
      </c>
      <c r="F27" s="634"/>
    </row>
    <row r="28" spans="1:6" ht="16">
      <c r="A28" s="1581"/>
      <c r="B28" s="1678"/>
      <c r="C28" s="1849" t="s">
        <v>1105</v>
      </c>
      <c r="D28" s="510">
        <v>473</v>
      </c>
      <c r="E28" s="1583"/>
      <c r="F28" s="634"/>
    </row>
    <row r="29" spans="1:6" ht="85">
      <c r="A29" s="1581" t="s">
        <v>24</v>
      </c>
      <c r="B29" s="1678" t="s">
        <v>1049</v>
      </c>
      <c r="C29" s="1849"/>
      <c r="F29" s="634"/>
    </row>
    <row r="30" spans="1:6" ht="16">
      <c r="B30" s="1678"/>
      <c r="C30" s="1849" t="s">
        <v>1105</v>
      </c>
      <c r="D30" s="510">
        <v>416</v>
      </c>
      <c r="E30" s="1583"/>
      <c r="F30" s="634"/>
    </row>
    <row r="31" spans="1:6">
      <c r="B31" s="1678"/>
      <c r="C31" s="1849"/>
      <c r="E31" s="1583"/>
      <c r="F31" s="634"/>
    </row>
    <row r="32" spans="1:6" ht="15" thickBot="1">
      <c r="B32" s="1680"/>
      <c r="C32" s="1595"/>
      <c r="D32" s="1589"/>
      <c r="E32" s="768"/>
      <c r="F32" s="1681"/>
    </row>
    <row r="33" spans="1:7" ht="17">
      <c r="A33" s="1625"/>
      <c r="B33" s="646" t="s">
        <v>986</v>
      </c>
      <c r="C33" s="1625"/>
      <c r="D33" s="1627"/>
      <c r="E33" s="1626"/>
      <c r="F33" s="1682">
        <f>SUM(F11:F32)</f>
        <v>0</v>
      </c>
    </row>
    <row r="34" spans="1:7">
      <c r="B34" s="1678"/>
      <c r="C34" s="1849"/>
      <c r="F34" s="634"/>
    </row>
    <row r="35" spans="1:7">
      <c r="B35" s="1678"/>
      <c r="C35" s="1849"/>
      <c r="F35" s="634"/>
    </row>
    <row r="36" spans="1:7">
      <c r="B36" s="1678"/>
      <c r="C36" s="1849"/>
      <c r="F36" s="634"/>
    </row>
    <row r="37" spans="1:7">
      <c r="B37" s="1678"/>
      <c r="C37" s="1849"/>
      <c r="F37" s="634"/>
    </row>
    <row r="38" spans="1:7">
      <c r="A38" s="1581" t="s">
        <v>29</v>
      </c>
      <c r="B38" s="2055" t="s">
        <v>30</v>
      </c>
      <c r="C38" s="2055"/>
      <c r="D38" s="2055"/>
      <c r="E38" s="1595"/>
      <c r="F38" s="1683"/>
    </row>
    <row r="39" spans="1:7" s="1654" customFormat="1" ht="18" customHeight="1">
      <c r="A39" s="1581"/>
      <c r="B39" s="1684"/>
      <c r="C39" s="1677"/>
      <c r="D39" s="1684"/>
      <c r="E39" s="1595"/>
      <c r="F39" s="1683"/>
      <c r="G39" s="1570"/>
    </row>
    <row r="40" spans="1:7" ht="14" customHeight="1">
      <c r="A40" s="1595"/>
      <c r="B40" s="1677"/>
      <c r="C40" s="1595"/>
      <c r="D40" s="1597"/>
      <c r="E40" s="1595"/>
      <c r="F40" s="1683"/>
    </row>
    <row r="41" spans="1:7" ht="79">
      <c r="A41" s="1581" t="s">
        <v>31</v>
      </c>
      <c r="B41" s="447" t="s">
        <v>1066</v>
      </c>
      <c r="D41" s="1586"/>
      <c r="F41" s="1685"/>
    </row>
    <row r="42" spans="1:7" ht="14" customHeight="1">
      <c r="A42" s="1581"/>
      <c r="B42" s="1679"/>
      <c r="C42" s="1849" t="s">
        <v>1105</v>
      </c>
      <c r="D42" s="510">
        <v>46</v>
      </c>
      <c r="E42" s="1584"/>
      <c r="F42" s="1685"/>
    </row>
    <row r="43" spans="1:7" ht="101">
      <c r="A43" s="1581" t="s">
        <v>33</v>
      </c>
      <c r="B43" s="1686" t="s">
        <v>1067</v>
      </c>
      <c r="F43" s="1685"/>
    </row>
    <row r="44" spans="1:7" ht="12.75" customHeight="1">
      <c r="A44" s="1581"/>
      <c r="B44" s="1678"/>
      <c r="C44" s="1849" t="s">
        <v>1105</v>
      </c>
      <c r="D44" s="510">
        <v>23.5</v>
      </c>
      <c r="E44" s="1583"/>
      <c r="F44" s="1685"/>
    </row>
    <row r="45" spans="1:7" ht="167.5" customHeight="1">
      <c r="A45" s="1581" t="s">
        <v>34</v>
      </c>
      <c r="B45" s="447" t="s">
        <v>905</v>
      </c>
      <c r="D45" s="1586"/>
      <c r="E45" s="1584"/>
      <c r="F45" s="1685"/>
      <c r="G45" s="1653"/>
    </row>
    <row r="46" spans="1:7" ht="16">
      <c r="A46" s="1581"/>
      <c r="B46" s="1679"/>
      <c r="C46" s="1849" t="s">
        <v>1050</v>
      </c>
      <c r="D46" s="510">
        <v>38</v>
      </c>
      <c r="E46" s="1584"/>
      <c r="F46" s="1685"/>
      <c r="G46" s="1653"/>
    </row>
    <row r="47" spans="1:7" ht="12.75" customHeight="1">
      <c r="A47" s="1581"/>
      <c r="B47" s="1679"/>
      <c r="C47" s="1849"/>
      <c r="F47" s="634"/>
    </row>
    <row r="48" spans="1:7" ht="12.75" customHeight="1">
      <c r="A48" s="1581"/>
      <c r="B48" s="1679"/>
      <c r="C48" s="1849"/>
      <c r="F48" s="634"/>
    </row>
    <row r="49" spans="1:7" ht="332">
      <c r="A49" s="1581" t="s">
        <v>36</v>
      </c>
      <c r="B49" s="447" t="s">
        <v>906</v>
      </c>
      <c r="F49" s="634"/>
    </row>
    <row r="50" spans="1:7" ht="16">
      <c r="A50" s="1581"/>
      <c r="B50" s="1678" t="s">
        <v>390</v>
      </c>
      <c r="C50" s="1849" t="s">
        <v>1105</v>
      </c>
      <c r="D50" s="510">
        <v>77</v>
      </c>
      <c r="E50" s="1583"/>
      <c r="F50" s="634"/>
    </row>
    <row r="51" spans="1:7" ht="28">
      <c r="A51" s="1581" t="s">
        <v>37</v>
      </c>
      <c r="B51" s="1678" t="s">
        <v>40</v>
      </c>
      <c r="C51" s="1849"/>
      <c r="E51" s="1583"/>
      <c r="F51" s="634"/>
    </row>
    <row r="52" spans="1:7" ht="12.75" customHeight="1">
      <c r="A52" s="1581"/>
      <c r="B52" s="1678"/>
      <c r="C52" s="1849" t="s">
        <v>1105</v>
      </c>
      <c r="D52" s="510">
        <v>77</v>
      </c>
      <c r="E52" s="1583"/>
      <c r="F52" s="634"/>
    </row>
    <row r="53" spans="1:7" ht="98">
      <c r="A53" s="1581" t="s">
        <v>38</v>
      </c>
      <c r="B53" s="1678" t="s">
        <v>1068</v>
      </c>
      <c r="D53" s="1586"/>
      <c r="F53" s="634"/>
    </row>
    <row r="54" spans="1:7" ht="12.75" customHeight="1">
      <c r="A54" s="1581"/>
      <c r="B54" s="1679"/>
      <c r="C54" s="1849" t="s">
        <v>43</v>
      </c>
      <c r="D54" s="510">
        <v>6100</v>
      </c>
      <c r="F54" s="634"/>
    </row>
    <row r="55" spans="1:7">
      <c r="A55" s="1581"/>
      <c r="B55" s="1679"/>
      <c r="C55" s="1849"/>
      <c r="F55" s="634"/>
    </row>
    <row r="56" spans="1:7" ht="98">
      <c r="A56" s="1581" t="s">
        <v>39</v>
      </c>
      <c r="B56" s="1686" t="s">
        <v>1069</v>
      </c>
      <c r="D56" s="1586"/>
      <c r="F56" s="634"/>
    </row>
    <row r="57" spans="1:7">
      <c r="A57" s="1581"/>
      <c r="B57" s="1679"/>
      <c r="C57" s="1849" t="s">
        <v>43</v>
      </c>
      <c r="D57" s="510">
        <v>7600</v>
      </c>
      <c r="F57" s="634"/>
    </row>
    <row r="58" spans="1:7" s="1653" customFormat="1" ht="15" thickBot="1">
      <c r="A58" s="1581"/>
      <c r="B58" s="1680"/>
      <c r="C58" s="1595"/>
      <c r="D58" s="1589"/>
      <c r="E58" s="768"/>
      <c r="F58" s="1681"/>
      <c r="G58" s="1570"/>
    </row>
    <row r="59" spans="1:7" s="1653" customFormat="1" ht="28">
      <c r="A59" s="1625"/>
      <c r="B59" s="1687" t="s">
        <v>987</v>
      </c>
      <c r="C59" s="1625"/>
      <c r="D59" s="1627"/>
      <c r="E59" s="1626"/>
      <c r="F59" s="1682">
        <f>SUM(F42:F58)</f>
        <v>0</v>
      </c>
      <c r="G59" s="1570"/>
    </row>
    <row r="60" spans="1:7">
      <c r="B60" s="1684"/>
      <c r="C60" s="1677"/>
      <c r="D60" s="1684"/>
      <c r="F60" s="634"/>
    </row>
    <row r="61" spans="1:7">
      <c r="B61" s="1678"/>
      <c r="F61" s="634"/>
    </row>
    <row r="62" spans="1:7">
      <c r="B62" s="1678"/>
      <c r="F62" s="634"/>
    </row>
    <row r="63" spans="1:7">
      <c r="B63" s="1678"/>
      <c r="F63" s="634"/>
    </row>
    <row r="64" spans="1:7">
      <c r="B64" s="1678"/>
      <c r="F64" s="634"/>
    </row>
    <row r="65" spans="1:7" ht="18">
      <c r="B65" s="1678"/>
      <c r="F65" s="634"/>
      <c r="G65" s="1654"/>
    </row>
    <row r="66" spans="1:7">
      <c r="A66" s="1581" t="s">
        <v>46</v>
      </c>
      <c r="B66" s="1684" t="s">
        <v>593</v>
      </c>
      <c r="C66" s="1595"/>
      <c r="D66" s="1601"/>
      <c r="E66" s="1595"/>
      <c r="F66" s="1683"/>
    </row>
    <row r="67" spans="1:7">
      <c r="A67" s="1595"/>
      <c r="B67" s="1677"/>
      <c r="C67" s="1595"/>
      <c r="D67" s="1601"/>
      <c r="E67" s="1595"/>
      <c r="F67" s="1683"/>
    </row>
    <row r="68" spans="1:7">
      <c r="B68" s="1679"/>
      <c r="E68" s="1606"/>
      <c r="F68" s="1688"/>
    </row>
    <row r="69" spans="1:7" ht="42">
      <c r="A69" s="1581" t="s">
        <v>48</v>
      </c>
      <c r="B69" s="1689" t="s">
        <v>592</v>
      </c>
      <c r="C69" s="1718"/>
      <c r="D69" s="1690"/>
      <c r="E69" s="1691"/>
      <c r="F69" s="634"/>
    </row>
    <row r="70" spans="1:7">
      <c r="A70" s="1692"/>
      <c r="B70" s="1689"/>
      <c r="C70" s="1867"/>
      <c r="D70" s="1693"/>
      <c r="E70" s="1694"/>
      <c r="F70" s="1695"/>
    </row>
    <row r="71" spans="1:7" ht="98">
      <c r="A71" s="1600" t="s">
        <v>153</v>
      </c>
      <c r="B71" s="1696" t="s">
        <v>591</v>
      </c>
      <c r="D71" s="1586"/>
      <c r="E71" s="1691"/>
      <c r="F71" s="634"/>
    </row>
    <row r="72" spans="1:7">
      <c r="A72" s="1581"/>
      <c r="B72" s="1689"/>
      <c r="C72" s="507" t="s">
        <v>351</v>
      </c>
      <c r="D72" s="1586">
        <v>1</v>
      </c>
      <c r="E72" s="1691"/>
      <c r="F72" s="634"/>
    </row>
    <row r="73" spans="1:7" ht="42">
      <c r="A73" s="1600" t="s">
        <v>156</v>
      </c>
      <c r="B73" s="1689" t="s">
        <v>590</v>
      </c>
      <c r="D73" s="1586"/>
      <c r="E73" s="1691"/>
      <c r="F73" s="634"/>
    </row>
    <row r="74" spans="1:7">
      <c r="A74" s="1581"/>
      <c r="B74" s="1689"/>
      <c r="D74" s="1586"/>
      <c r="E74" s="1691"/>
      <c r="F74" s="634"/>
      <c r="G74" s="1653"/>
    </row>
    <row r="75" spans="1:7" ht="28">
      <c r="A75" s="1600" t="s">
        <v>158</v>
      </c>
      <c r="B75" s="1696" t="s">
        <v>589</v>
      </c>
      <c r="D75" s="1586"/>
      <c r="E75" s="1691"/>
      <c r="F75" s="634"/>
      <c r="G75" s="517"/>
    </row>
    <row r="76" spans="1:7">
      <c r="A76" s="1581"/>
      <c r="B76" s="1696"/>
      <c r="D76" s="1586"/>
      <c r="E76" s="1691"/>
      <c r="F76" s="634"/>
    </row>
    <row r="77" spans="1:7" ht="98">
      <c r="A77" s="1600" t="s">
        <v>160</v>
      </c>
      <c r="B77" s="448" t="s">
        <v>1104</v>
      </c>
      <c r="D77" s="1586"/>
      <c r="E77" s="1691"/>
      <c r="F77" s="634"/>
      <c r="G77" s="1697"/>
    </row>
    <row r="78" spans="1:7" s="1654" customFormat="1" ht="18">
      <c r="A78" s="1581"/>
      <c r="B78" s="1696"/>
      <c r="C78" s="507"/>
      <c r="D78" s="1586"/>
      <c r="E78" s="1691"/>
      <c r="F78" s="634"/>
      <c r="G78" s="1570"/>
    </row>
    <row r="79" spans="1:7" ht="70">
      <c r="A79" s="1600" t="s">
        <v>172</v>
      </c>
      <c r="B79" s="1696" t="s">
        <v>1070</v>
      </c>
      <c r="D79" s="1586"/>
      <c r="E79" s="1691"/>
      <c r="F79" s="634"/>
    </row>
    <row r="80" spans="1:7">
      <c r="A80" s="1581"/>
      <c r="B80" s="1689"/>
      <c r="D80" s="1586"/>
      <c r="E80" s="1691"/>
      <c r="F80" s="634"/>
    </row>
    <row r="81" spans="1:7" ht="42">
      <c r="A81" s="1600" t="s">
        <v>164</v>
      </c>
      <c r="B81" s="448" t="s">
        <v>907</v>
      </c>
      <c r="D81" s="1586"/>
      <c r="E81" s="1691"/>
      <c r="F81" s="634"/>
    </row>
    <row r="82" spans="1:7">
      <c r="A82" s="1581"/>
      <c r="B82" s="1689"/>
      <c r="D82" s="1586"/>
      <c r="E82" s="1691"/>
      <c r="F82" s="634"/>
    </row>
    <row r="83" spans="1:7" ht="28">
      <c r="A83" s="1600"/>
      <c r="B83" s="1696" t="s">
        <v>588</v>
      </c>
      <c r="D83" s="1586"/>
      <c r="E83" s="1691"/>
      <c r="F83" s="634"/>
    </row>
    <row r="84" spans="1:7">
      <c r="A84" s="1692"/>
      <c r="B84" s="1698"/>
      <c r="C84" s="1868"/>
      <c r="D84" s="1698"/>
      <c r="E84" s="1699"/>
      <c r="F84" s="634"/>
    </row>
    <row r="85" spans="1:7">
      <c r="A85" s="1692" t="s">
        <v>56</v>
      </c>
      <c r="B85" s="1700" t="s">
        <v>587</v>
      </c>
      <c r="C85" s="1869" t="s">
        <v>129</v>
      </c>
      <c r="D85" s="1701">
        <v>12</v>
      </c>
      <c r="E85" s="1694"/>
      <c r="F85" s="634"/>
    </row>
    <row r="86" spans="1:7">
      <c r="A86" s="1581"/>
      <c r="B86" s="1700"/>
      <c r="D86" s="1702"/>
      <c r="F86" s="634"/>
    </row>
    <row r="87" spans="1:7" s="1653" customFormat="1" ht="28">
      <c r="A87" s="1581" t="s">
        <v>56</v>
      </c>
      <c r="B87" s="1621" t="s">
        <v>586</v>
      </c>
      <c r="C87" s="1849" t="s">
        <v>129</v>
      </c>
      <c r="D87" s="1702">
        <v>12</v>
      </c>
      <c r="E87" s="507"/>
      <c r="F87" s="634"/>
      <c r="G87" s="1570"/>
    </row>
    <row r="88" spans="1:7" s="517" customFormat="1">
      <c r="A88" s="1581"/>
      <c r="B88" s="1621"/>
      <c r="C88" s="1849"/>
      <c r="D88" s="1702"/>
      <c r="E88" s="507"/>
      <c r="F88" s="634"/>
      <c r="G88" s="1570"/>
    </row>
    <row r="89" spans="1:7">
      <c r="A89" s="1581" t="s">
        <v>56</v>
      </c>
      <c r="B89" s="1621" t="s">
        <v>585</v>
      </c>
      <c r="C89" s="1849" t="s">
        <v>129</v>
      </c>
      <c r="D89" s="1702">
        <v>4</v>
      </c>
      <c r="F89" s="634"/>
    </row>
    <row r="90" spans="1:7" s="1697" customFormat="1">
      <c r="A90" s="1581"/>
      <c r="B90" s="1621"/>
      <c r="C90" s="1849"/>
      <c r="D90" s="1702"/>
      <c r="E90" s="507"/>
      <c r="F90" s="634"/>
      <c r="G90" s="1570"/>
    </row>
    <row r="91" spans="1:7">
      <c r="A91" s="1581" t="s">
        <v>56</v>
      </c>
      <c r="B91" s="1621" t="s">
        <v>584</v>
      </c>
      <c r="C91" s="1849" t="s">
        <v>129</v>
      </c>
      <c r="D91" s="1702">
        <v>2</v>
      </c>
      <c r="F91" s="634"/>
      <c r="G91" s="1697"/>
    </row>
    <row r="92" spans="1:7">
      <c r="A92" s="1581"/>
      <c r="B92" s="1621"/>
      <c r="C92" s="1849"/>
      <c r="D92" s="1702"/>
      <c r="F92" s="634"/>
      <c r="G92" s="1697"/>
    </row>
    <row r="93" spans="1:7">
      <c r="A93" s="1581"/>
      <c r="B93" s="1621"/>
      <c r="C93" s="1849"/>
      <c r="D93" s="1702"/>
      <c r="F93" s="634"/>
    </row>
    <row r="94" spans="1:7" ht="28">
      <c r="A94" s="1581" t="s">
        <v>56</v>
      </c>
      <c r="B94" s="1621" t="s">
        <v>583</v>
      </c>
      <c r="C94" s="1849" t="s">
        <v>129</v>
      </c>
      <c r="D94" s="1702">
        <v>4</v>
      </c>
      <c r="F94" s="634"/>
    </row>
    <row r="95" spans="1:7">
      <c r="A95" s="1581"/>
      <c r="B95" s="1621"/>
      <c r="C95" s="1849"/>
      <c r="D95" s="1702"/>
      <c r="F95" s="634"/>
    </row>
    <row r="96" spans="1:7">
      <c r="A96" s="1581"/>
      <c r="B96" s="1621"/>
      <c r="C96" s="1849"/>
      <c r="D96" s="1702"/>
      <c r="F96" s="634"/>
    </row>
    <row r="97" spans="1:7">
      <c r="A97" s="1581" t="s">
        <v>56</v>
      </c>
      <c r="B97" s="1703" t="s">
        <v>582</v>
      </c>
      <c r="C97" s="1849" t="s">
        <v>129</v>
      </c>
      <c r="D97" s="1702">
        <v>12</v>
      </c>
      <c r="F97" s="634"/>
    </row>
    <row r="98" spans="1:7">
      <c r="A98" s="1581"/>
      <c r="B98" s="1704" t="s">
        <v>580</v>
      </c>
      <c r="C98" s="1849"/>
      <c r="F98" s="634"/>
    </row>
    <row r="99" spans="1:7">
      <c r="A99" s="1581"/>
      <c r="B99" s="1704"/>
      <c r="C99" s="1849"/>
      <c r="F99" s="634"/>
    </row>
    <row r="100" spans="1:7">
      <c r="A100" s="1581" t="s">
        <v>56</v>
      </c>
      <c r="B100" s="1703" t="s">
        <v>581</v>
      </c>
      <c r="C100" s="1849" t="s">
        <v>129</v>
      </c>
      <c r="D100" s="1702">
        <v>6</v>
      </c>
      <c r="F100" s="634"/>
    </row>
    <row r="101" spans="1:7">
      <c r="A101" s="1581"/>
      <c r="B101" s="1704" t="s">
        <v>580</v>
      </c>
      <c r="C101" s="1849"/>
      <c r="F101" s="634"/>
    </row>
    <row r="102" spans="1:7">
      <c r="A102" s="1581"/>
      <c r="B102" s="1704"/>
      <c r="C102" s="1849"/>
      <c r="F102" s="634"/>
    </row>
    <row r="103" spans="1:7" ht="56">
      <c r="A103" s="1705" t="s">
        <v>579</v>
      </c>
      <c r="B103" s="1703" t="s">
        <v>578</v>
      </c>
      <c r="C103" s="1849"/>
      <c r="F103" s="634"/>
    </row>
    <row r="104" spans="1:7" s="1697" customFormat="1">
      <c r="A104" s="1705"/>
      <c r="B104" s="1703"/>
      <c r="C104" s="1849"/>
      <c r="D104" s="510"/>
      <c r="E104" s="507"/>
      <c r="F104" s="634"/>
      <c r="G104" s="1570"/>
    </row>
    <row r="105" spans="1:7" s="1697" customFormat="1" ht="33" customHeight="1">
      <c r="A105" s="1581"/>
      <c r="B105" s="1621" t="s">
        <v>577</v>
      </c>
      <c r="C105" s="507"/>
      <c r="D105" s="1586"/>
      <c r="E105" s="507"/>
      <c r="F105" s="634"/>
      <c r="G105" s="1570"/>
    </row>
    <row r="106" spans="1:7">
      <c r="A106" s="1581"/>
      <c r="B106" s="1679"/>
      <c r="C106" s="1849" t="s">
        <v>351</v>
      </c>
      <c r="D106" s="1702">
        <v>1</v>
      </c>
      <c r="F106" s="634"/>
    </row>
    <row r="107" spans="1:7">
      <c r="A107" s="1581"/>
      <c r="B107" s="1679"/>
      <c r="C107" s="1849"/>
      <c r="D107" s="1702"/>
      <c r="F107" s="634"/>
    </row>
    <row r="108" spans="1:7" ht="154">
      <c r="A108" s="1581" t="s">
        <v>50</v>
      </c>
      <c r="B108" s="1598" t="s">
        <v>1071</v>
      </c>
      <c r="C108" s="674"/>
      <c r="D108" s="1706"/>
      <c r="E108" s="1570"/>
      <c r="F108" s="634"/>
    </row>
    <row r="109" spans="1:7" ht="16">
      <c r="A109" s="1581"/>
      <c r="B109" s="1587"/>
      <c r="C109" s="1870" t="s">
        <v>1048</v>
      </c>
      <c r="D109" s="1707">
        <v>465</v>
      </c>
      <c r="E109" s="1570"/>
      <c r="F109" s="634"/>
    </row>
    <row r="110" spans="1:7" ht="15" thickBot="1">
      <c r="A110" s="1581"/>
      <c r="B110" s="1680"/>
      <c r="C110" s="1595"/>
      <c r="D110" s="1589"/>
      <c r="E110" s="768"/>
      <c r="F110" s="1681"/>
    </row>
    <row r="111" spans="1:7" ht="17">
      <c r="A111" s="1625"/>
      <c r="B111" s="1708" t="s">
        <v>1000</v>
      </c>
      <c r="C111" s="1625"/>
      <c r="D111" s="1627"/>
      <c r="E111" s="1626"/>
      <c r="F111" s="1709">
        <f>SUM(F72:F110)</f>
        <v>0</v>
      </c>
    </row>
    <row r="112" spans="1:7">
      <c r="B112" s="1678"/>
      <c r="F112" s="634"/>
    </row>
    <row r="113" spans="1:6">
      <c r="B113" s="1678"/>
      <c r="F113" s="634"/>
    </row>
    <row r="114" spans="1:6" ht="14" customHeight="1">
      <c r="B114" s="1678"/>
      <c r="F114" s="634"/>
    </row>
    <row r="115" spans="1:6" ht="14" customHeight="1">
      <c r="A115" s="1600" t="s">
        <v>54</v>
      </c>
      <c r="B115" s="1684" t="s">
        <v>47</v>
      </c>
      <c r="C115" s="1595"/>
      <c r="D115" s="1601"/>
      <c r="E115" s="1595"/>
      <c r="F115" s="1595"/>
    </row>
    <row r="116" spans="1:6">
      <c r="A116" s="1595"/>
      <c r="B116" s="1677"/>
      <c r="C116" s="1595"/>
      <c r="D116" s="1601"/>
      <c r="E116" s="1595"/>
      <c r="F116" s="1683"/>
    </row>
    <row r="117" spans="1:6" ht="14" customHeight="1">
      <c r="A117" s="1581" t="s">
        <v>57</v>
      </c>
      <c r="B117" s="1621" t="s">
        <v>1072</v>
      </c>
      <c r="D117" s="1586"/>
      <c r="F117" s="634"/>
    </row>
    <row r="118" spans="1:6" ht="58" customHeight="1">
      <c r="A118" s="1581"/>
      <c r="B118" s="1679"/>
      <c r="C118" s="1849" t="s">
        <v>1048</v>
      </c>
      <c r="D118" s="510">
        <v>33</v>
      </c>
      <c r="F118" s="634"/>
    </row>
    <row r="119" spans="1:6" ht="56">
      <c r="A119" s="1581" t="s">
        <v>59</v>
      </c>
      <c r="B119" s="1621" t="s">
        <v>1073</v>
      </c>
      <c r="D119" s="1586"/>
      <c r="F119" s="634"/>
    </row>
    <row r="120" spans="1:6" ht="16">
      <c r="A120" s="1581"/>
      <c r="B120" s="1679"/>
      <c r="C120" s="1849" t="s">
        <v>1048</v>
      </c>
      <c r="D120" s="510">
        <v>134</v>
      </c>
      <c r="F120" s="634"/>
    </row>
    <row r="121" spans="1:6" ht="56">
      <c r="A121" s="1581" t="s">
        <v>61</v>
      </c>
      <c r="B121" s="1621" t="s">
        <v>1074</v>
      </c>
      <c r="D121" s="1586"/>
      <c r="F121" s="634"/>
    </row>
    <row r="122" spans="1:6" ht="16">
      <c r="A122" s="1581"/>
      <c r="B122" s="1679"/>
      <c r="C122" s="1849" t="s">
        <v>1048</v>
      </c>
      <c r="D122" s="510">
        <v>64</v>
      </c>
      <c r="F122" s="634"/>
    </row>
    <row r="123" spans="1:6" ht="15" thickBot="1">
      <c r="B123" s="1680"/>
      <c r="C123" s="1595"/>
      <c r="D123" s="1589"/>
      <c r="E123" s="768"/>
      <c r="F123" s="1681"/>
    </row>
    <row r="124" spans="1:6">
      <c r="A124" s="1625"/>
      <c r="B124" s="1687" t="s">
        <v>988</v>
      </c>
      <c r="C124" s="1625"/>
      <c r="D124" s="1627"/>
      <c r="E124" s="1626"/>
      <c r="F124" s="1682">
        <f>SUM(F118:F123)</f>
        <v>0</v>
      </c>
    </row>
    <row r="125" spans="1:6">
      <c r="B125" s="1679"/>
      <c r="E125" s="1606"/>
      <c r="F125" s="1688"/>
    </row>
    <row r="126" spans="1:6">
      <c r="B126" s="1679"/>
      <c r="E126" s="1606"/>
      <c r="F126" s="1606"/>
    </row>
    <row r="127" spans="1:6" ht="14" customHeight="1">
      <c r="B127" s="1679"/>
      <c r="E127" s="1606"/>
      <c r="F127" s="1606"/>
    </row>
    <row r="128" spans="1:6" ht="25" customHeight="1">
      <c r="A128" s="1600" t="s">
        <v>62</v>
      </c>
      <c r="B128" s="1684" t="s">
        <v>55</v>
      </c>
      <c r="C128" s="1595"/>
      <c r="D128" s="1601"/>
      <c r="E128" s="1595"/>
      <c r="F128" s="1595"/>
    </row>
    <row r="129" spans="1:7" s="1654" customFormat="1" ht="112">
      <c r="A129" s="1581" t="s">
        <v>64</v>
      </c>
      <c r="B129" s="1621" t="s">
        <v>1075</v>
      </c>
      <c r="C129" s="507"/>
      <c r="D129" s="1586"/>
      <c r="E129" s="507"/>
      <c r="F129" s="634"/>
      <c r="G129" s="1570"/>
    </row>
    <row r="130" spans="1:7" ht="16" customHeight="1">
      <c r="A130" s="1581"/>
      <c r="B130" s="1679"/>
      <c r="C130" s="1849" t="s">
        <v>1048</v>
      </c>
      <c r="D130" s="510">
        <v>15</v>
      </c>
      <c r="F130" s="634"/>
    </row>
    <row r="131" spans="1:7" ht="112">
      <c r="A131" s="1581" t="s">
        <v>65</v>
      </c>
      <c r="B131" s="1621" t="s">
        <v>1076</v>
      </c>
      <c r="D131" s="1586"/>
      <c r="F131" s="634"/>
    </row>
    <row r="132" spans="1:7" ht="16">
      <c r="A132" s="1581"/>
      <c r="B132" s="1679"/>
      <c r="C132" s="1849" t="s">
        <v>1048</v>
      </c>
      <c r="D132" s="510">
        <v>25</v>
      </c>
      <c r="F132" s="634"/>
    </row>
    <row r="133" spans="1:7" ht="90" customHeight="1">
      <c r="A133" s="1581" t="s">
        <v>67</v>
      </c>
      <c r="B133" s="1621" t="s">
        <v>1077</v>
      </c>
      <c r="D133" s="1586"/>
      <c r="F133" s="634"/>
    </row>
    <row r="134" spans="1:7" ht="12.75" customHeight="1">
      <c r="A134" s="1581"/>
      <c r="B134" s="1679"/>
      <c r="C134" s="1849" t="s">
        <v>1048</v>
      </c>
      <c r="D134" s="510">
        <v>25</v>
      </c>
      <c r="E134" s="1583"/>
      <c r="F134" s="634"/>
    </row>
    <row r="135" spans="1:7" ht="12.75" customHeight="1" thickBot="1">
      <c r="B135" s="1680"/>
      <c r="C135" s="1595"/>
      <c r="D135" s="1589"/>
      <c r="E135" s="768"/>
      <c r="F135" s="1681"/>
    </row>
    <row r="136" spans="1:7" ht="12.75" customHeight="1">
      <c r="A136" s="1625"/>
      <c r="B136" s="1708" t="s">
        <v>989</v>
      </c>
      <c r="C136" s="1625"/>
      <c r="D136" s="1627"/>
      <c r="E136" s="1626"/>
      <c r="F136" s="1709">
        <f>SUM(F130:F135)</f>
        <v>0</v>
      </c>
    </row>
    <row r="137" spans="1:7" ht="12.75" customHeight="1">
      <c r="B137" s="1679"/>
      <c r="F137" s="634"/>
    </row>
    <row r="138" spans="1:7">
      <c r="B138" s="1679"/>
    </row>
    <row r="139" spans="1:7">
      <c r="B139" s="1679"/>
    </row>
    <row r="140" spans="1:7">
      <c r="B140" s="1679"/>
    </row>
    <row r="141" spans="1:7">
      <c r="B141" s="1679"/>
    </row>
    <row r="142" spans="1:7">
      <c r="B142" s="1679"/>
    </row>
    <row r="143" spans="1:7" ht="18">
      <c r="B143" s="1679"/>
      <c r="G143" s="1654"/>
    </row>
    <row r="144" spans="1:7">
      <c r="B144" s="1679"/>
      <c r="E144" s="1606"/>
      <c r="F144" s="1606"/>
    </row>
    <row r="145" spans="1:7" ht="18">
      <c r="B145" s="2056" t="s">
        <v>75</v>
      </c>
      <c r="C145" s="2056"/>
      <c r="D145" s="2056"/>
      <c r="F145" s="708"/>
    </row>
    <row r="146" spans="1:7" ht="16">
      <c r="B146" s="1710"/>
      <c r="C146" s="708"/>
      <c r="D146" s="1609"/>
      <c r="F146" s="708"/>
    </row>
    <row r="147" spans="1:7" ht="16">
      <c r="A147" s="1613" t="s">
        <v>10</v>
      </c>
      <c r="B147" s="1711" t="s">
        <v>11</v>
      </c>
      <c r="C147" s="1851"/>
      <c r="D147" s="1612"/>
      <c r="E147" s="1610" t="s">
        <v>76</v>
      </c>
      <c r="F147" s="1614"/>
    </row>
    <row r="148" spans="1:7" s="1654" customFormat="1" ht="18">
      <c r="A148" s="1613" t="s">
        <v>29</v>
      </c>
      <c r="B148" s="1711" t="s">
        <v>77</v>
      </c>
      <c r="C148" s="1851"/>
      <c r="D148" s="1612"/>
      <c r="E148" s="1610" t="s">
        <v>76</v>
      </c>
      <c r="F148" s="1614"/>
      <c r="G148" s="1570"/>
    </row>
    <row r="149" spans="1:7" s="1654" customFormat="1" ht="18">
      <c r="A149" s="1613" t="s">
        <v>46</v>
      </c>
      <c r="B149" s="1712" t="s">
        <v>576</v>
      </c>
      <c r="C149" s="1851"/>
      <c r="D149" s="1612"/>
      <c r="E149" s="1610" t="s">
        <v>76</v>
      </c>
      <c r="F149" s="1614"/>
      <c r="G149" s="1570"/>
    </row>
    <row r="150" spans="1:7" s="1654" customFormat="1" ht="18">
      <c r="A150" s="1613" t="s">
        <v>54</v>
      </c>
      <c r="B150" s="1711" t="s">
        <v>47</v>
      </c>
      <c r="C150" s="1851"/>
      <c r="D150" s="1612"/>
      <c r="E150" s="1610" t="s">
        <v>76</v>
      </c>
      <c r="F150" s="1614"/>
      <c r="G150" s="1570"/>
    </row>
    <row r="151" spans="1:7" s="517" customFormat="1" ht="16">
      <c r="A151" s="1613" t="s">
        <v>62</v>
      </c>
      <c r="B151" s="1711" t="s">
        <v>55</v>
      </c>
      <c r="C151" s="1851"/>
      <c r="D151" s="1612"/>
      <c r="E151" s="1610" t="s">
        <v>76</v>
      </c>
      <c r="F151" s="1614"/>
    </row>
    <row r="152" spans="1:7" s="517" customFormat="1" ht="16">
      <c r="A152" s="509"/>
      <c r="B152" s="1713"/>
      <c r="C152" s="708"/>
      <c r="D152" s="1616"/>
      <c r="E152" s="1635" t="s">
        <v>28</v>
      </c>
      <c r="F152" s="1618">
        <f>SUM(F147:F151)</f>
        <v>0</v>
      </c>
    </row>
    <row r="153" spans="1:7" s="517" customFormat="1" ht="13">
      <c r="A153" s="507"/>
      <c r="B153" s="1679"/>
      <c r="C153" s="507"/>
      <c r="D153" s="510"/>
      <c r="E153" s="1606"/>
      <c r="F153" s="1606"/>
    </row>
    <row r="154" spans="1:7" s="517" customFormat="1" ht="13">
      <c r="A154" s="507"/>
      <c r="B154" s="1679"/>
      <c r="C154" s="507"/>
      <c r="D154" s="510"/>
      <c r="E154" s="1606"/>
      <c r="F154" s="1606"/>
    </row>
    <row r="155" spans="1:7" s="517" customFormat="1" ht="13">
      <c r="A155" s="507"/>
      <c r="B155" s="1679"/>
      <c r="C155" s="507"/>
      <c r="D155" s="510"/>
      <c r="E155" s="1606"/>
      <c r="F155" s="1606"/>
    </row>
    <row r="156" spans="1:7" s="517" customFormat="1" ht="13">
      <c r="A156" s="507"/>
      <c r="B156" s="1679"/>
      <c r="C156" s="507"/>
      <c r="D156" s="510"/>
      <c r="E156" s="1606"/>
      <c r="F156" s="1606"/>
    </row>
    <row r="157" spans="1:7" s="517" customFormat="1" ht="19">
      <c r="A157" s="1578" t="s">
        <v>78</v>
      </c>
      <c r="B157" s="1714" t="s">
        <v>79</v>
      </c>
      <c r="C157" s="1595"/>
      <c r="D157" s="1601"/>
      <c r="E157" s="1595"/>
      <c r="F157" s="1595"/>
    </row>
    <row r="158" spans="1:7" s="517" customFormat="1" ht="13">
      <c r="A158" s="1578"/>
      <c r="B158" s="1684"/>
      <c r="C158" s="1595"/>
      <c r="D158" s="1601"/>
      <c r="E158" s="1595"/>
      <c r="F158" s="1595"/>
    </row>
    <row r="159" spans="1:7" s="517" customFormat="1" ht="13">
      <c r="A159" s="1595"/>
      <c r="B159" s="1677"/>
      <c r="C159" s="1595"/>
      <c r="D159" s="1601"/>
      <c r="E159" s="1595"/>
      <c r="F159" s="1595"/>
    </row>
    <row r="160" spans="1:7" s="517" customFormat="1" ht="17">
      <c r="A160" s="1581" t="s">
        <v>80</v>
      </c>
      <c r="B160" s="1715" t="s">
        <v>81</v>
      </c>
      <c r="C160" s="1595"/>
      <c r="D160" s="1601"/>
      <c r="E160" s="1595"/>
      <c r="F160" s="1595"/>
    </row>
    <row r="161" spans="1:8" s="517" customFormat="1" ht="13">
      <c r="A161" s="1595"/>
      <c r="B161" s="1677"/>
      <c r="C161" s="1595"/>
      <c r="D161" s="1601"/>
      <c r="E161" s="1595"/>
      <c r="F161" s="1595"/>
    </row>
    <row r="162" spans="1:8" s="517" customFormat="1" ht="168">
      <c r="A162" s="1581" t="s">
        <v>82</v>
      </c>
      <c r="B162" s="1621" t="s">
        <v>1078</v>
      </c>
      <c r="C162" s="507"/>
      <c r="D162" s="1586"/>
      <c r="E162" s="507"/>
      <c r="F162" s="507"/>
      <c r="G162" s="1570"/>
    </row>
    <row r="163" spans="1:8" s="517" customFormat="1">
      <c r="A163" s="1581"/>
      <c r="B163" s="1679"/>
      <c r="C163" s="1849" t="s">
        <v>7</v>
      </c>
      <c r="D163" s="1702">
        <v>1</v>
      </c>
      <c r="E163" s="1716"/>
      <c r="F163" s="1584"/>
      <c r="G163" s="1570"/>
    </row>
    <row r="164" spans="1:8" s="517" customFormat="1" ht="84">
      <c r="A164" s="1581" t="s">
        <v>84</v>
      </c>
      <c r="B164" s="1621" t="s">
        <v>1079</v>
      </c>
      <c r="C164" s="507"/>
      <c r="D164" s="1586"/>
      <c r="E164" s="1584"/>
      <c r="F164" s="1584"/>
      <c r="G164" s="1570"/>
    </row>
    <row r="165" spans="1:8" s="517" customFormat="1">
      <c r="A165" s="1581"/>
      <c r="B165" s="1679"/>
      <c r="C165" s="1849" t="s">
        <v>86</v>
      </c>
      <c r="D165" s="510">
        <v>33</v>
      </c>
      <c r="E165" s="1624"/>
      <c r="F165" s="1584"/>
      <c r="G165" s="1570"/>
    </row>
    <row r="166" spans="1:8" s="517" customFormat="1" ht="15" thickBot="1">
      <c r="A166" s="507"/>
      <c r="B166" s="1680"/>
      <c r="C166" s="1595"/>
      <c r="D166" s="1589"/>
      <c r="E166" s="768"/>
      <c r="F166" s="1590"/>
      <c r="G166" s="1570"/>
    </row>
    <row r="167" spans="1:8" s="517" customFormat="1" ht="17">
      <c r="A167" s="1625"/>
      <c r="B167" s="1708" t="s">
        <v>1001</v>
      </c>
      <c r="C167" s="1625"/>
      <c r="D167" s="1627"/>
      <c r="E167" s="1626"/>
      <c r="F167" s="652">
        <f>SUM(F163:F166)</f>
        <v>0</v>
      </c>
      <c r="G167" s="1570"/>
    </row>
    <row r="168" spans="1:8" s="517" customFormat="1">
      <c r="A168" s="507"/>
      <c r="B168" s="1717"/>
      <c r="C168" s="507"/>
      <c r="D168" s="1586"/>
      <c r="E168" s="507"/>
      <c r="F168" s="507"/>
      <c r="G168" s="1570"/>
    </row>
    <row r="169" spans="1:8" s="517" customFormat="1" ht="136" customHeight="1">
      <c r="A169" s="507"/>
      <c r="B169" s="1679"/>
      <c r="C169" s="507"/>
      <c r="D169" s="510"/>
      <c r="E169" s="1606"/>
      <c r="F169" s="1606"/>
      <c r="G169" s="1654"/>
      <c r="H169" s="1570"/>
    </row>
    <row r="170" spans="1:8" s="517" customFormat="1" ht="14" customHeight="1">
      <c r="A170" s="1581" t="s">
        <v>87</v>
      </c>
      <c r="B170" s="1715" t="s">
        <v>88</v>
      </c>
      <c r="C170" s="1595"/>
      <c r="D170" s="1601"/>
      <c r="E170" s="1595"/>
      <c r="F170" s="1595"/>
      <c r="G170" s="1570"/>
      <c r="H170" s="1570"/>
    </row>
    <row r="171" spans="1:8" s="517" customFormat="1" ht="14" customHeight="1">
      <c r="A171" s="1581"/>
      <c r="B171" s="1684"/>
      <c r="C171" s="1595"/>
      <c r="D171" s="1601"/>
      <c r="E171" s="1595"/>
      <c r="F171" s="1595"/>
      <c r="G171" s="1570"/>
      <c r="H171" s="1570"/>
    </row>
    <row r="172" spans="1:8" s="517" customFormat="1" ht="114" customHeight="1">
      <c r="A172" s="1581" t="s">
        <v>89</v>
      </c>
      <c r="B172" s="1598" t="s">
        <v>1080</v>
      </c>
      <c r="C172" s="1718"/>
      <c r="D172" s="1690"/>
      <c r="E172" s="1718"/>
      <c r="F172" s="674"/>
      <c r="G172" s="1570"/>
      <c r="H172" s="1570"/>
    </row>
    <row r="173" spans="1:8" s="517" customFormat="1" ht="18" customHeight="1">
      <c r="A173" s="1581"/>
      <c r="B173" s="1587"/>
      <c r="C173" s="1871" t="s">
        <v>117</v>
      </c>
      <c r="D173" s="1707">
        <v>435</v>
      </c>
      <c r="E173" s="1719"/>
      <c r="F173" s="1720"/>
      <c r="G173" s="1570"/>
      <c r="H173" s="1570"/>
    </row>
    <row r="174" spans="1:8">
      <c r="A174" s="1581"/>
      <c r="B174" s="1587"/>
      <c r="C174" s="1871"/>
      <c r="D174" s="1707"/>
      <c r="E174" s="1719"/>
      <c r="F174" s="1720"/>
    </row>
    <row r="175" spans="1:8" ht="122" customHeight="1">
      <c r="A175" s="1581" t="s">
        <v>91</v>
      </c>
      <c r="B175" s="1598" t="s">
        <v>1081</v>
      </c>
      <c r="C175" s="1718"/>
      <c r="D175" s="1707"/>
      <c r="E175" s="1718"/>
      <c r="F175" s="1720"/>
    </row>
    <row r="176" spans="1:8" ht="14" customHeight="1">
      <c r="A176" s="1581"/>
      <c r="B176" s="1587"/>
      <c r="C176" s="1871" t="s">
        <v>86</v>
      </c>
      <c r="D176" s="1707">
        <v>35</v>
      </c>
      <c r="E176" s="1719"/>
      <c r="F176" s="1720"/>
    </row>
    <row r="177" spans="1:7">
      <c r="A177" s="1581"/>
      <c r="B177" s="1587"/>
      <c r="C177" s="1871"/>
      <c r="D177" s="1707"/>
      <c r="E177" s="1719"/>
      <c r="F177" s="1720"/>
    </row>
    <row r="178" spans="1:7" ht="14" customHeight="1">
      <c r="A178" s="1581" t="s">
        <v>93</v>
      </c>
      <c r="B178" s="1598" t="s">
        <v>1082</v>
      </c>
      <c r="C178" s="1718"/>
      <c r="D178" s="1707"/>
      <c r="E178" s="1718"/>
      <c r="F178" s="1720"/>
    </row>
    <row r="179" spans="1:7">
      <c r="A179" s="1581"/>
      <c r="B179" s="1587"/>
      <c r="C179" s="1871" t="s">
        <v>86</v>
      </c>
      <c r="D179" s="1707">
        <v>72</v>
      </c>
      <c r="E179" s="1718"/>
      <c r="F179" s="1720"/>
    </row>
    <row r="180" spans="1:7" ht="178">
      <c r="A180" s="1581" t="s">
        <v>95</v>
      </c>
      <c r="B180" s="1598" t="s">
        <v>1083</v>
      </c>
      <c r="C180" s="1718"/>
      <c r="D180" s="1707"/>
      <c r="E180" s="1718"/>
      <c r="F180" s="1720"/>
    </row>
    <row r="181" spans="1:7">
      <c r="A181" s="1581"/>
      <c r="B181" s="1582"/>
      <c r="C181" s="1871" t="s">
        <v>86</v>
      </c>
      <c r="D181" s="1707">
        <v>32</v>
      </c>
      <c r="E181" s="1719"/>
      <c r="F181" s="1720"/>
      <c r="G181" s="1721"/>
    </row>
    <row r="182" spans="1:7" ht="110" customHeight="1">
      <c r="A182" s="1581" t="s">
        <v>97</v>
      </c>
      <c r="B182" s="1598" t="s">
        <v>1084</v>
      </c>
      <c r="C182" s="1718"/>
      <c r="D182" s="1707"/>
      <c r="E182" s="1718"/>
      <c r="F182" s="1720"/>
    </row>
    <row r="183" spans="1:7" ht="12.75" customHeight="1">
      <c r="A183" s="1581"/>
      <c r="B183" s="1582"/>
      <c r="C183" s="1871" t="s">
        <v>86</v>
      </c>
      <c r="D183" s="1707">
        <v>72</v>
      </c>
      <c r="E183" s="1719"/>
      <c r="F183" s="1720"/>
    </row>
    <row r="184" spans="1:7" ht="89" customHeight="1">
      <c r="A184" s="1581" t="s">
        <v>99</v>
      </c>
      <c r="B184" s="1598" t="s">
        <v>1085</v>
      </c>
      <c r="C184" s="1718"/>
      <c r="D184" s="1707"/>
      <c r="E184" s="1718"/>
      <c r="F184" s="1720"/>
    </row>
    <row r="185" spans="1:7" ht="12.75" customHeight="1">
      <c r="A185" s="1581"/>
      <c r="B185" s="1582"/>
      <c r="C185" s="1871" t="s">
        <v>86</v>
      </c>
      <c r="D185" s="1707">
        <v>16</v>
      </c>
      <c r="E185" s="1719"/>
      <c r="F185" s="1720"/>
    </row>
    <row r="186" spans="1:7" ht="12.75" customHeight="1" thickBot="1">
      <c r="B186" s="1680"/>
      <c r="C186" s="1595"/>
      <c r="D186" s="1589"/>
      <c r="E186" s="768"/>
      <c r="F186" s="1590"/>
    </row>
    <row r="187" spans="1:7" ht="17">
      <c r="A187" s="1625"/>
      <c r="B187" s="1708" t="s">
        <v>1002</v>
      </c>
      <c r="C187" s="1625"/>
      <c r="D187" s="1627"/>
      <c r="E187" s="1626"/>
      <c r="F187" s="478">
        <f>SUM(F173:F186)</f>
        <v>0</v>
      </c>
    </row>
    <row r="188" spans="1:7" ht="18">
      <c r="D188" s="1586"/>
      <c r="G188" s="1654"/>
    </row>
    <row r="189" spans="1:7">
      <c r="D189" s="1586"/>
    </row>
    <row r="190" spans="1:7">
      <c r="D190" s="1586"/>
    </row>
    <row r="191" spans="1:7" ht="18">
      <c r="B191" s="1722" t="s">
        <v>147</v>
      </c>
      <c r="C191" s="1629"/>
      <c r="D191" s="1640"/>
      <c r="E191" s="1629"/>
      <c r="F191" s="1629"/>
    </row>
    <row r="192" spans="1:7" ht="16">
      <c r="B192" s="1710"/>
      <c r="C192" s="708"/>
      <c r="D192" s="1609"/>
      <c r="F192" s="708"/>
    </row>
    <row r="193" spans="1:8" ht="16">
      <c r="A193" s="1630" t="s">
        <v>80</v>
      </c>
      <c r="B193" s="1723" t="s">
        <v>81</v>
      </c>
      <c r="C193" s="1852"/>
      <c r="D193" s="1633"/>
      <c r="E193" s="1632" t="s">
        <v>76</v>
      </c>
      <c r="F193" s="1642"/>
    </row>
    <row r="194" spans="1:8" ht="16">
      <c r="A194" s="1724" t="s">
        <v>87</v>
      </c>
      <c r="B194" s="1725" t="s">
        <v>88</v>
      </c>
      <c r="C194" s="1872"/>
      <c r="D194" s="1726"/>
      <c r="E194" s="1724" t="s">
        <v>76</v>
      </c>
      <c r="F194" s="1727"/>
      <c r="H194" s="1721"/>
    </row>
    <row r="195" spans="1:8" s="1654" customFormat="1" ht="18">
      <c r="A195" s="1553"/>
      <c r="B195" s="1713"/>
      <c r="C195" s="708"/>
      <c r="D195" s="1616"/>
      <c r="E195" s="1635" t="s">
        <v>28</v>
      </c>
      <c r="F195" s="1649">
        <f>SUM(F193:F194)</f>
        <v>0</v>
      </c>
      <c r="G195" s="1570"/>
      <c r="H195" s="1570"/>
    </row>
    <row r="196" spans="1:8" ht="16">
      <c r="A196" s="1553"/>
      <c r="B196" s="1728"/>
      <c r="C196" s="708"/>
      <c r="D196" s="1609"/>
      <c r="E196" s="1553"/>
      <c r="F196" s="1553"/>
    </row>
    <row r="197" spans="1:8" ht="16">
      <c r="A197" s="708"/>
      <c r="B197" s="1710"/>
      <c r="C197" s="708"/>
      <c r="D197" s="1609"/>
      <c r="F197" s="708"/>
    </row>
    <row r="198" spans="1:8" ht="12.75" customHeight="1">
      <c r="A198" s="708"/>
      <c r="B198" s="1710"/>
      <c r="C198" s="708"/>
      <c r="D198" s="1609"/>
      <c r="F198" s="708"/>
    </row>
    <row r="199" spans="1:8" ht="12.75" customHeight="1">
      <c r="A199" s="708"/>
      <c r="B199" s="1722" t="s">
        <v>148</v>
      </c>
      <c r="C199" s="1629"/>
      <c r="D199" s="1640"/>
      <c r="E199" s="1629"/>
      <c r="F199" s="1629"/>
    </row>
    <row r="200" spans="1:8" ht="12.75" customHeight="1">
      <c r="A200" s="708"/>
      <c r="B200" s="1710"/>
      <c r="C200" s="708"/>
      <c r="D200" s="1609"/>
      <c r="F200" s="708"/>
    </row>
    <row r="201" spans="1:8" ht="23" customHeight="1">
      <c r="A201" s="1630" t="s">
        <v>149</v>
      </c>
      <c r="B201" s="1723" t="s">
        <v>9</v>
      </c>
      <c r="C201" s="1852"/>
      <c r="D201" s="1633"/>
      <c r="E201" s="1632" t="s">
        <v>76</v>
      </c>
      <c r="F201" s="1642"/>
    </row>
    <row r="202" spans="1:8" ht="12.75" customHeight="1">
      <c r="A202" s="1643"/>
      <c r="B202" s="1729"/>
      <c r="C202" s="1853"/>
      <c r="D202" s="1638"/>
      <c r="E202" s="1636"/>
      <c r="F202" s="1644"/>
    </row>
    <row r="203" spans="1:8" ht="12.75" customHeight="1">
      <c r="A203" s="1553" t="s">
        <v>150</v>
      </c>
      <c r="B203" s="1728" t="s">
        <v>79</v>
      </c>
      <c r="C203" s="708"/>
      <c r="D203" s="1609"/>
      <c r="E203" s="1553" t="s">
        <v>76</v>
      </c>
      <c r="F203" s="1644"/>
    </row>
    <row r="204" spans="1:8" ht="12.75" customHeight="1">
      <c r="A204" s="1730"/>
      <c r="B204" s="1731"/>
      <c r="C204" s="1873"/>
      <c r="D204" s="1732"/>
      <c r="E204" s="1632"/>
      <c r="F204" s="1642"/>
    </row>
    <row r="205" spans="1:8" ht="12.75" customHeight="1">
      <c r="A205" s="1606"/>
      <c r="B205" s="1713"/>
      <c r="C205" s="2040"/>
      <c r="D205" s="2040"/>
      <c r="E205" s="1648" t="s">
        <v>28</v>
      </c>
      <c r="F205" s="1649"/>
    </row>
    <row r="206" spans="1:8" ht="12.75" customHeight="1">
      <c r="A206" s="509"/>
      <c r="B206" s="1728"/>
      <c r="C206" s="708"/>
      <c r="D206" s="1650"/>
      <c r="E206" s="1651"/>
      <c r="F206" s="1553"/>
    </row>
    <row r="207" spans="1:8" s="1721" customFormat="1" ht="12.75" customHeight="1">
      <c r="A207" s="509"/>
      <c r="B207" s="1728"/>
      <c r="C207" s="708"/>
      <c r="D207" s="2041" t="s">
        <v>151</v>
      </c>
      <c r="E207" s="2041"/>
      <c r="F207" s="1652">
        <f>F205*0.25</f>
        <v>0</v>
      </c>
      <c r="G207" s="1570"/>
      <c r="H207" s="1570"/>
    </row>
    <row r="208" spans="1:8" ht="16">
      <c r="A208" s="509"/>
      <c r="B208" s="1728"/>
      <c r="C208" s="708"/>
      <c r="D208" s="2041" t="s">
        <v>152</v>
      </c>
      <c r="E208" s="2041"/>
      <c r="F208" s="1652">
        <f>F205*1.25</f>
        <v>0</v>
      </c>
    </row>
    <row r="209" spans="1:8" ht="16">
      <c r="B209" s="1710"/>
      <c r="C209" s="708"/>
      <c r="D209" s="1616"/>
      <c r="F209" s="708"/>
    </row>
    <row r="212" spans="1:8" ht="18">
      <c r="A212" s="684"/>
      <c r="G212" s="1654"/>
    </row>
    <row r="213" spans="1:8" ht="16">
      <c r="A213" s="684"/>
      <c r="G213" s="1585"/>
    </row>
    <row r="214" spans="1:8" ht="16">
      <c r="A214" s="509"/>
      <c r="G214" s="1656"/>
    </row>
    <row r="215" spans="1:8" ht="16">
      <c r="F215" s="1733">
        <f>F152+F195</f>
        <v>0</v>
      </c>
      <c r="G215" s="1656"/>
    </row>
    <row r="216" spans="1:8" ht="16">
      <c r="G216" s="1656"/>
    </row>
    <row r="217" spans="1:8" ht="16">
      <c r="G217" s="1656"/>
    </row>
    <row r="218" spans="1:8" ht="16">
      <c r="G218" s="1585"/>
    </row>
    <row r="219" spans="1:8" ht="16">
      <c r="G219" s="1585"/>
    </row>
    <row r="220" spans="1:8" ht="18">
      <c r="G220" s="1654"/>
    </row>
    <row r="221" spans="1:8" ht="18">
      <c r="G221" s="1585"/>
      <c r="H221" s="1654"/>
    </row>
    <row r="222" spans="1:8" ht="16">
      <c r="G222" s="1657"/>
    </row>
    <row r="223" spans="1:8" ht="16">
      <c r="G223" s="1656"/>
    </row>
    <row r="224" spans="1:8" ht="16">
      <c r="G224" s="1656"/>
    </row>
    <row r="225" spans="1:8" ht="16">
      <c r="G225" s="1656"/>
    </row>
    <row r="226" spans="1:8" ht="16">
      <c r="G226" s="1656"/>
    </row>
    <row r="227" spans="1:8" ht="16">
      <c r="G227" s="1656"/>
    </row>
    <row r="228" spans="1:8" ht="16">
      <c r="G228" s="1656"/>
    </row>
    <row r="229" spans="1:8" ht="16">
      <c r="G229" s="1656"/>
    </row>
    <row r="230" spans="1:8" ht="16">
      <c r="G230" s="1585"/>
    </row>
    <row r="231" spans="1:8" ht="18">
      <c r="G231" s="1654"/>
    </row>
    <row r="232" spans="1:8" ht="18">
      <c r="G232" s="1654"/>
    </row>
    <row r="233" spans="1:8" ht="18">
      <c r="G233" s="1654"/>
    </row>
    <row r="234" spans="1:8" s="1654" customFormat="1" ht="18">
      <c r="A234" s="507"/>
      <c r="B234" s="1717"/>
      <c r="C234" s="507"/>
      <c r="D234" s="510"/>
      <c r="E234" s="507"/>
      <c r="F234" s="507"/>
      <c r="H234" s="1570"/>
    </row>
    <row r="235" spans="1:8" ht="18">
      <c r="G235" s="1654"/>
    </row>
    <row r="236" spans="1:8" ht="18">
      <c r="G236" s="1654"/>
    </row>
    <row r="237" spans="1:8" ht="18">
      <c r="G237" s="1654"/>
    </row>
    <row r="238" spans="1:8" ht="18">
      <c r="G238" s="1654"/>
    </row>
    <row r="245" spans="8:8" ht="18">
      <c r="H245" s="1654"/>
    </row>
    <row r="246" spans="8:8" ht="16">
      <c r="H246" s="1585"/>
    </row>
    <row r="247" spans="8:8" ht="16">
      <c r="H247" s="1656"/>
    </row>
    <row r="248" spans="8:8" ht="16">
      <c r="H248" s="1656"/>
    </row>
    <row r="249" spans="8:8" ht="16">
      <c r="H249" s="1656"/>
    </row>
    <row r="250" spans="8:8" ht="16">
      <c r="H250" s="1656"/>
    </row>
    <row r="251" spans="8:8" ht="16">
      <c r="H251" s="1585"/>
    </row>
    <row r="252" spans="8:8" ht="16">
      <c r="H252" s="1585"/>
    </row>
    <row r="253" spans="8:8" ht="18">
      <c r="H253" s="1654"/>
    </row>
    <row r="254" spans="8:8" ht="16">
      <c r="H254" s="1585"/>
    </row>
    <row r="255" spans="8:8" ht="16">
      <c r="H255" s="1657"/>
    </row>
    <row r="256" spans="8:8" ht="16">
      <c r="H256" s="1656"/>
    </row>
    <row r="257" spans="1:8" ht="16">
      <c r="H257" s="1656"/>
    </row>
    <row r="258" spans="1:8" s="1654" customFormat="1" ht="18">
      <c r="A258" s="507"/>
      <c r="B258" s="1717"/>
      <c r="C258" s="507"/>
      <c r="D258" s="510"/>
      <c r="E258" s="507"/>
      <c r="F258" s="507"/>
      <c r="G258" s="1570"/>
      <c r="H258" s="1656"/>
    </row>
    <row r="259" spans="1:8" s="1585" customFormat="1" ht="16">
      <c r="A259" s="507"/>
      <c r="B259" s="1717"/>
      <c r="C259" s="507"/>
      <c r="D259" s="510"/>
      <c r="E259" s="507"/>
      <c r="F259" s="507"/>
      <c r="G259" s="1570"/>
      <c r="H259" s="1656"/>
    </row>
    <row r="260" spans="1:8" s="1656" customFormat="1" ht="16">
      <c r="A260" s="507"/>
      <c r="B260" s="1717"/>
      <c r="C260" s="507"/>
      <c r="D260" s="510"/>
      <c r="E260" s="507"/>
      <c r="F260" s="507"/>
      <c r="G260" s="1570"/>
    </row>
    <row r="261" spans="1:8" s="1656" customFormat="1" ht="16">
      <c r="A261" s="507"/>
      <c r="B261" s="1717"/>
      <c r="C261" s="507"/>
      <c r="D261" s="510"/>
      <c r="E261" s="507"/>
      <c r="F261" s="507"/>
      <c r="G261" s="1570"/>
    </row>
    <row r="262" spans="1:8" s="1656" customFormat="1" ht="16">
      <c r="A262" s="507"/>
      <c r="B262" s="1717"/>
      <c r="C262" s="507"/>
      <c r="D262" s="510"/>
      <c r="E262" s="507"/>
      <c r="F262" s="507"/>
      <c r="G262" s="1570"/>
    </row>
    <row r="263" spans="1:8" s="1656" customFormat="1" ht="16">
      <c r="A263" s="507"/>
      <c r="B263" s="1717"/>
      <c r="C263" s="507"/>
      <c r="D263" s="510"/>
      <c r="E263" s="507"/>
      <c r="F263" s="507"/>
      <c r="G263" s="1570"/>
      <c r="H263" s="1585"/>
    </row>
    <row r="264" spans="1:8" s="1585" customFormat="1" ht="18">
      <c r="A264" s="507"/>
      <c r="B264" s="1717"/>
      <c r="C264" s="507"/>
      <c r="D264" s="510"/>
      <c r="E264" s="507"/>
      <c r="F264" s="507"/>
      <c r="G264" s="1570"/>
      <c r="H264" s="1654"/>
    </row>
    <row r="265" spans="1:8" s="1585" customFormat="1" ht="18">
      <c r="A265" s="507"/>
      <c r="B265" s="1717"/>
      <c r="C265" s="507"/>
      <c r="D265" s="510"/>
      <c r="E265" s="507"/>
      <c r="F265" s="507"/>
      <c r="G265" s="1570"/>
      <c r="H265" s="1654"/>
    </row>
    <row r="266" spans="1:8" s="1654" customFormat="1" ht="18">
      <c r="A266" s="507"/>
      <c r="B266" s="1717"/>
      <c r="C266" s="507"/>
      <c r="D266" s="510"/>
      <c r="E266" s="507"/>
      <c r="F266" s="507"/>
      <c r="G266" s="1570"/>
    </row>
    <row r="267" spans="1:8" s="1585" customFormat="1" ht="18">
      <c r="A267" s="507"/>
      <c r="B267" s="1717"/>
      <c r="C267" s="507"/>
      <c r="D267" s="510"/>
      <c r="E267" s="507"/>
      <c r="F267" s="507"/>
      <c r="G267" s="1570"/>
      <c r="H267" s="1654"/>
    </row>
    <row r="268" spans="1:8" s="1657" customFormat="1" ht="18">
      <c r="A268" s="507"/>
      <c r="B268" s="1717"/>
      <c r="C268" s="507"/>
      <c r="D268" s="510"/>
      <c r="E268" s="507"/>
      <c r="F268" s="507"/>
      <c r="G268" s="1570"/>
      <c r="H268" s="1654"/>
    </row>
    <row r="269" spans="1:8" s="1656" customFormat="1" ht="18">
      <c r="A269" s="507"/>
      <c r="B269" s="1717"/>
      <c r="C269" s="507"/>
      <c r="D269" s="510"/>
      <c r="E269" s="507"/>
      <c r="F269" s="507"/>
      <c r="G269" s="1570"/>
      <c r="H269" s="1654"/>
    </row>
    <row r="270" spans="1:8" s="1656" customFormat="1" ht="18">
      <c r="A270" s="507"/>
      <c r="B270" s="1717"/>
      <c r="C270" s="507"/>
      <c r="D270" s="510"/>
      <c r="E270" s="507"/>
      <c r="F270" s="507"/>
      <c r="G270" s="1570"/>
      <c r="H270" s="1654"/>
    </row>
    <row r="271" spans="1:8" s="1656" customFormat="1" ht="18">
      <c r="A271" s="507"/>
      <c r="B271" s="1717"/>
      <c r="C271" s="507"/>
      <c r="D271" s="510"/>
      <c r="E271" s="507"/>
      <c r="F271" s="507"/>
      <c r="G271" s="1570"/>
      <c r="H271" s="1654"/>
    </row>
    <row r="272" spans="1:8" s="1656" customFormat="1" ht="16">
      <c r="A272" s="507"/>
      <c r="B272" s="1717"/>
      <c r="C272" s="507"/>
      <c r="D272" s="510"/>
      <c r="E272" s="507"/>
      <c r="F272" s="507"/>
      <c r="G272" s="1570"/>
      <c r="H272" s="1570"/>
    </row>
    <row r="273" spans="1:8" s="1656" customFormat="1" ht="16">
      <c r="A273" s="507"/>
      <c r="B273" s="1717"/>
      <c r="C273" s="507"/>
      <c r="D273" s="510"/>
      <c r="E273" s="507"/>
      <c r="F273" s="507"/>
      <c r="G273" s="1570"/>
      <c r="H273" s="1570"/>
    </row>
    <row r="274" spans="1:8" s="1656" customFormat="1" ht="16">
      <c r="A274" s="507"/>
      <c r="B274" s="1717"/>
      <c r="C274" s="507"/>
      <c r="D274" s="510"/>
      <c r="E274" s="507"/>
      <c r="F274" s="507"/>
      <c r="G274" s="1570"/>
      <c r="H274" s="1570"/>
    </row>
    <row r="275" spans="1:8" s="1656" customFormat="1" ht="16">
      <c r="A275" s="507"/>
      <c r="B275" s="1717"/>
      <c r="C275" s="507"/>
      <c r="D275" s="510"/>
      <c r="E275" s="507"/>
      <c r="F275" s="507"/>
      <c r="G275" s="1570"/>
      <c r="H275" s="1570"/>
    </row>
    <row r="276" spans="1:8" s="1585" customFormat="1" ht="16">
      <c r="A276" s="507"/>
      <c r="B276" s="1717"/>
      <c r="C276" s="507"/>
      <c r="D276" s="510"/>
      <c r="E276" s="507"/>
      <c r="F276" s="507"/>
      <c r="G276" s="1570"/>
      <c r="H276" s="1570"/>
    </row>
    <row r="277" spans="1:8" s="1654" customFormat="1" ht="18">
      <c r="A277" s="507"/>
      <c r="B277" s="1717"/>
      <c r="C277" s="507"/>
      <c r="D277" s="510"/>
      <c r="E277" s="507"/>
      <c r="F277" s="507"/>
      <c r="G277" s="1570"/>
      <c r="H277" s="1570"/>
    </row>
    <row r="278" spans="1:8" s="1654" customFormat="1" ht="18">
      <c r="A278" s="507"/>
      <c r="B278" s="1717"/>
      <c r="C278" s="507"/>
      <c r="D278" s="510"/>
      <c r="E278" s="507"/>
      <c r="F278" s="507"/>
      <c r="G278" s="1570"/>
      <c r="H278" s="1570"/>
    </row>
    <row r="279" spans="1:8" s="1654" customFormat="1" ht="18">
      <c r="A279" s="507"/>
      <c r="B279" s="1717"/>
      <c r="C279" s="507"/>
      <c r="D279" s="510"/>
      <c r="E279" s="507"/>
      <c r="F279" s="507"/>
      <c r="G279" s="1570"/>
      <c r="H279" s="1570"/>
    </row>
    <row r="280" spans="1:8" s="1654" customFormat="1" ht="18">
      <c r="A280" s="507"/>
      <c r="B280" s="1717"/>
      <c r="C280" s="507"/>
      <c r="D280" s="510"/>
      <c r="E280" s="507"/>
      <c r="F280" s="507"/>
      <c r="G280" s="1570"/>
      <c r="H280" s="1570"/>
    </row>
    <row r="281" spans="1:8" s="1654" customFormat="1" ht="18">
      <c r="A281" s="507"/>
      <c r="B281" s="1717"/>
      <c r="C281" s="507"/>
      <c r="D281" s="510"/>
      <c r="E281" s="507"/>
      <c r="F281" s="507"/>
      <c r="G281" s="1570"/>
      <c r="H281" s="1570"/>
    </row>
    <row r="282" spans="1:8" s="1654" customFormat="1" ht="18">
      <c r="A282" s="507"/>
      <c r="B282" s="1717"/>
      <c r="C282" s="507"/>
      <c r="D282" s="510"/>
      <c r="E282" s="507"/>
      <c r="F282" s="507"/>
      <c r="G282" s="1570"/>
      <c r="H282" s="1570"/>
    </row>
    <row r="283" spans="1:8" s="1654" customFormat="1" ht="18">
      <c r="A283" s="507"/>
      <c r="B283" s="1717"/>
      <c r="C283" s="507"/>
      <c r="D283" s="510"/>
      <c r="E283" s="507"/>
      <c r="F283" s="507"/>
      <c r="G283" s="1570"/>
      <c r="H283" s="1570"/>
    </row>
    <row r="284" spans="1:8" s="1654" customFormat="1" ht="18">
      <c r="A284" s="507"/>
      <c r="B284" s="1717"/>
      <c r="C284" s="507"/>
      <c r="D284" s="510"/>
      <c r="E284" s="507"/>
      <c r="F284" s="507"/>
      <c r="G284" s="1570"/>
      <c r="H284" s="1570"/>
    </row>
  </sheetData>
  <sheetProtection selectLockedCells="1" selectUnlockedCells="1"/>
  <mergeCells count="13">
    <mergeCell ref="A1:F1"/>
    <mergeCell ref="A2:F2"/>
    <mergeCell ref="A3:F3"/>
    <mergeCell ref="B4:B5"/>
    <mergeCell ref="C4:C5"/>
    <mergeCell ref="D4:D5"/>
    <mergeCell ref="E4:E5"/>
    <mergeCell ref="F4:F5"/>
    <mergeCell ref="B38:D38"/>
    <mergeCell ref="B145:D145"/>
    <mergeCell ref="D208:E208"/>
    <mergeCell ref="C205:D205"/>
    <mergeCell ref="D207:E207"/>
  </mergeCells>
  <pageMargins left="0.74791666666666667" right="0.19652777777777777" top="0.39374999999999999" bottom="0.39374999999999999" header="0.51180555555555551" footer="0.39374999999999999"/>
  <pageSetup paperSize="9" scale="91" firstPageNumber="0" orientation="portrait" horizontalDpi="300" verticalDpi="300"/>
  <headerFooter alignWithMargins="0">
    <oddFooter>&amp;L&amp;"Times New Roman,Regular""VAL-PROJEKT" d.o.o. &amp;R&amp;"Times New Roman,Regular"Projektant: Valentina Patafta, dipl.ing.arh.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0E56-9258-5947-BC2B-7262E0561F71}">
  <dimension ref="A1:G411"/>
  <sheetViews>
    <sheetView zoomScaleNormal="100" zoomScaleSheetLayoutView="158" workbookViewId="0">
      <selection activeCell="L10" sqref="L10"/>
    </sheetView>
  </sheetViews>
  <sheetFormatPr baseColWidth="10" defaultColWidth="11.5" defaultRowHeight="14"/>
  <cols>
    <col min="1" max="1" width="8.1640625" style="10" customWidth="1"/>
    <col min="2" max="2" width="52.6640625" style="11" customWidth="1"/>
    <col min="3" max="3" width="10.1640625" style="1876" customWidth="1"/>
    <col min="4" max="4" width="9.1640625" style="13" customWidth="1"/>
    <col min="5" max="5" width="11.33203125" style="10" customWidth="1"/>
    <col min="6" max="6" width="15.6640625" style="10" customWidth="1"/>
    <col min="7" max="16384" width="11.5" style="8"/>
  </cols>
  <sheetData>
    <row r="1" spans="1:7" ht="16">
      <c r="A1" s="2057" t="s">
        <v>1112</v>
      </c>
      <c r="B1" s="2058"/>
      <c r="C1" s="2058"/>
      <c r="D1" s="2058"/>
      <c r="E1" s="2058"/>
      <c r="F1" s="2059"/>
    </row>
    <row r="2" spans="1:7" ht="16">
      <c r="A2" s="2060" t="s">
        <v>1123</v>
      </c>
      <c r="B2" s="2061"/>
      <c r="C2" s="2061"/>
      <c r="D2" s="2061"/>
      <c r="E2" s="2061"/>
      <c r="F2" s="2062"/>
    </row>
    <row r="3" spans="1:7" ht="17" thickBot="1">
      <c r="A3" s="2063" t="s">
        <v>1117</v>
      </c>
      <c r="B3" s="2064"/>
      <c r="C3" s="2064"/>
      <c r="D3" s="2064"/>
      <c r="E3" s="2064"/>
      <c r="F3" s="2065"/>
    </row>
    <row r="4" spans="1:7" ht="12.75" customHeight="1">
      <c r="A4" s="464" t="s">
        <v>0</v>
      </c>
      <c r="B4" s="2071" t="s">
        <v>1</v>
      </c>
      <c r="C4" s="2073" t="s">
        <v>2</v>
      </c>
      <c r="D4" s="2075" t="s">
        <v>3</v>
      </c>
      <c r="E4" s="2075" t="s">
        <v>4</v>
      </c>
      <c r="F4" s="2075" t="s">
        <v>1042</v>
      </c>
    </row>
    <row r="5" spans="1:7" ht="14" customHeight="1" thickBot="1">
      <c r="A5" s="454" t="s">
        <v>6</v>
      </c>
      <c r="B5" s="2072"/>
      <c r="C5" s="2074"/>
      <c r="D5" s="2076"/>
      <c r="E5" s="2076"/>
      <c r="F5" s="2076"/>
    </row>
    <row r="6" spans="1:7" ht="12.75" customHeight="1" thickBot="1">
      <c r="A6" s="3">
        <v>1</v>
      </c>
      <c r="B6" s="4">
        <v>2</v>
      </c>
      <c r="C6" s="1887">
        <v>3</v>
      </c>
      <c r="D6" s="4">
        <v>4</v>
      </c>
      <c r="E6" s="5">
        <v>5</v>
      </c>
      <c r="F6" s="5">
        <v>6</v>
      </c>
    </row>
    <row r="7" spans="1:7" ht="33" customHeight="1">
      <c r="A7" s="480"/>
      <c r="B7" s="653" t="s">
        <v>888</v>
      </c>
      <c r="C7" s="1874"/>
      <c r="D7" s="481"/>
      <c r="E7" s="480"/>
      <c r="F7" s="480"/>
    </row>
    <row r="8" spans="1:7" ht="19" customHeight="1">
      <c r="A8" s="35" t="s">
        <v>10</v>
      </c>
      <c r="B8" s="465" t="s">
        <v>11</v>
      </c>
      <c r="C8" s="1875"/>
      <c r="D8" s="23"/>
      <c r="E8" s="24"/>
      <c r="F8" s="24"/>
    </row>
    <row r="9" spans="1:7" ht="14" customHeight="1">
      <c r="A9" s="24"/>
      <c r="B9" s="22"/>
      <c r="C9" s="1875"/>
      <c r="D9" s="23"/>
      <c r="E9" s="24"/>
      <c r="F9" s="24"/>
    </row>
    <row r="10" spans="1:7" ht="98">
      <c r="A10" s="35" t="s">
        <v>12</v>
      </c>
      <c r="B10" s="38" t="s">
        <v>13</v>
      </c>
    </row>
    <row r="11" spans="1:7" s="14" customFormat="1" ht="16" customHeight="1">
      <c r="A11" s="35"/>
      <c r="B11" s="38"/>
      <c r="C11" s="1783" t="s">
        <v>1106</v>
      </c>
      <c r="D11" s="13">
        <v>95</v>
      </c>
      <c r="E11" s="40"/>
      <c r="F11" s="47"/>
      <c r="G11" s="8"/>
    </row>
    <row r="12" spans="1:7" s="14" customFormat="1" ht="16" customHeight="1">
      <c r="A12" s="35" t="s">
        <v>14</v>
      </c>
      <c r="B12" s="38" t="s">
        <v>15</v>
      </c>
      <c r="C12" s="1876"/>
      <c r="D12" s="13"/>
      <c r="E12" s="10"/>
      <c r="F12" s="47"/>
      <c r="G12" s="8"/>
    </row>
    <row r="13" spans="1:7" ht="14" customHeight="1">
      <c r="A13" s="35"/>
      <c r="B13" s="38"/>
      <c r="C13" s="1783" t="s">
        <v>1106</v>
      </c>
      <c r="D13" s="13">
        <v>188</v>
      </c>
      <c r="E13" s="40"/>
      <c r="F13" s="47"/>
    </row>
    <row r="14" spans="1:7" ht="140">
      <c r="A14" s="35" t="s">
        <v>16</v>
      </c>
      <c r="B14" s="38" t="s">
        <v>17</v>
      </c>
      <c r="F14" s="47"/>
    </row>
    <row r="15" spans="1:7" ht="14" customHeight="1">
      <c r="A15" s="35"/>
      <c r="B15" s="38"/>
      <c r="C15" s="1783" t="s">
        <v>1106</v>
      </c>
      <c r="D15" s="13">
        <v>14</v>
      </c>
      <c r="E15" s="40"/>
      <c r="F15" s="47"/>
    </row>
    <row r="16" spans="1:7" ht="121" customHeight="1">
      <c r="A16" s="35" t="s">
        <v>18</v>
      </c>
      <c r="B16" s="38" t="s">
        <v>19</v>
      </c>
      <c r="F16" s="47"/>
    </row>
    <row r="17" spans="1:6" ht="16">
      <c r="A17" s="35"/>
      <c r="B17" s="38"/>
      <c r="C17" s="1783" t="s">
        <v>1106</v>
      </c>
      <c r="D17" s="13">
        <v>27</v>
      </c>
      <c r="E17" s="40"/>
      <c r="F17" s="47"/>
    </row>
    <row r="18" spans="1:6">
      <c r="A18" s="35"/>
      <c r="B18" s="38"/>
      <c r="C18" s="1783"/>
      <c r="E18" s="40"/>
      <c r="F18" s="47"/>
    </row>
    <row r="19" spans="1:6" ht="84">
      <c r="A19" s="35" t="s">
        <v>20</v>
      </c>
      <c r="B19" s="38" t="s">
        <v>21</v>
      </c>
      <c r="D19" s="41"/>
      <c r="F19" s="47"/>
    </row>
    <row r="20" spans="1:6" ht="16">
      <c r="A20" s="35"/>
      <c r="B20" s="33"/>
      <c r="C20" s="1783" t="s">
        <v>22</v>
      </c>
      <c r="D20" s="13">
        <v>468</v>
      </c>
      <c r="E20" s="47"/>
      <c r="F20" s="47"/>
    </row>
    <row r="21" spans="1:6" ht="56">
      <c r="A21" s="35" t="s">
        <v>23</v>
      </c>
      <c r="B21" s="38" t="s">
        <v>1121</v>
      </c>
      <c r="D21" s="41"/>
      <c r="F21" s="47"/>
    </row>
    <row r="22" spans="1:6" ht="14" customHeight="1">
      <c r="A22" s="35"/>
      <c r="B22" s="33"/>
      <c r="C22" s="1783" t="s">
        <v>22</v>
      </c>
      <c r="D22" s="13">
        <v>468</v>
      </c>
      <c r="E22" s="42"/>
      <c r="F22" s="47"/>
    </row>
    <row r="23" spans="1:6" ht="167">
      <c r="A23" s="35" t="s">
        <v>24</v>
      </c>
      <c r="B23" s="38" t="s">
        <v>575</v>
      </c>
      <c r="F23" s="47"/>
    </row>
    <row r="24" spans="1:6" ht="14" customHeight="1">
      <c r="A24" s="35"/>
      <c r="B24" s="38"/>
      <c r="C24" s="1783" t="s">
        <v>1106</v>
      </c>
      <c r="D24" s="13">
        <v>343</v>
      </c>
      <c r="E24" s="40"/>
      <c r="F24" s="47"/>
    </row>
    <row r="25" spans="1:6" ht="14" customHeight="1">
      <c r="A25" s="35" t="s">
        <v>26</v>
      </c>
      <c r="B25" s="38" t="s">
        <v>27</v>
      </c>
      <c r="C25" s="1783"/>
      <c r="F25" s="47"/>
    </row>
    <row r="26" spans="1:6" ht="16">
      <c r="B26" s="38"/>
      <c r="C26" s="1783" t="s">
        <v>1106</v>
      </c>
      <c r="D26" s="13">
        <v>398</v>
      </c>
      <c r="E26" s="40"/>
      <c r="F26" s="47"/>
    </row>
    <row r="27" spans="1:6" ht="15" thickBot="1">
      <c r="B27" s="466"/>
      <c r="C27" s="1875"/>
      <c r="D27" s="20"/>
      <c r="E27" s="18"/>
      <c r="F27" s="470"/>
    </row>
    <row r="28" spans="1:6" ht="17">
      <c r="A28" s="471"/>
      <c r="B28" s="482" t="s">
        <v>986</v>
      </c>
      <c r="C28" s="1877"/>
      <c r="D28" s="473"/>
      <c r="E28" s="472"/>
      <c r="F28" s="483">
        <f>SUM(F11:F27)</f>
        <v>0</v>
      </c>
    </row>
    <row r="29" spans="1:6">
      <c r="B29" s="38"/>
      <c r="C29" s="1783"/>
    </row>
    <row r="30" spans="1:6">
      <c r="B30" s="38"/>
      <c r="C30" s="1783"/>
    </row>
    <row r="31" spans="1:6">
      <c r="B31" s="38"/>
      <c r="C31" s="1783"/>
    </row>
    <row r="32" spans="1:6">
      <c r="B32" s="38"/>
      <c r="C32" s="1783"/>
    </row>
    <row r="33" spans="1:7" ht="14" customHeight="1">
      <c r="B33" s="38"/>
      <c r="C33" s="1783"/>
    </row>
    <row r="34" spans="1:7" ht="17">
      <c r="A34" s="654" t="s">
        <v>29</v>
      </c>
      <c r="B34" s="2066" t="s">
        <v>30</v>
      </c>
      <c r="C34" s="2066"/>
      <c r="D34" s="2066"/>
      <c r="E34" s="24"/>
      <c r="F34" s="24"/>
      <c r="G34" s="21"/>
    </row>
    <row r="35" spans="1:7" ht="16">
      <c r="A35" s="35"/>
      <c r="B35" s="36"/>
      <c r="C35" s="1179"/>
      <c r="D35" s="44"/>
      <c r="E35" s="24"/>
      <c r="F35" s="24"/>
      <c r="G35" s="21"/>
    </row>
    <row r="36" spans="1:7" ht="16" customHeight="1">
      <c r="A36" s="24"/>
      <c r="B36" s="22"/>
      <c r="C36" s="1875"/>
      <c r="D36" s="23"/>
      <c r="E36" s="24"/>
      <c r="F36" s="24"/>
      <c r="G36" s="21"/>
    </row>
    <row r="37" spans="1:7" ht="62">
      <c r="A37" s="35" t="s">
        <v>31</v>
      </c>
      <c r="B37" s="446" t="s">
        <v>1088</v>
      </c>
      <c r="D37" s="41"/>
      <c r="G37" s="21"/>
    </row>
    <row r="38" spans="1:7" ht="12.75" customHeight="1">
      <c r="A38" s="35"/>
      <c r="B38" s="33"/>
      <c r="C38" s="1783" t="s">
        <v>1106</v>
      </c>
      <c r="D38" s="13">
        <v>33</v>
      </c>
      <c r="E38" s="47"/>
      <c r="F38" s="47"/>
      <c r="G38" s="21"/>
    </row>
    <row r="39" spans="1:7" ht="87">
      <c r="A39" s="35" t="s">
        <v>33</v>
      </c>
      <c r="B39" s="449" t="s">
        <v>1087</v>
      </c>
      <c r="F39" s="47"/>
      <c r="G39" s="21"/>
    </row>
    <row r="40" spans="1:7" ht="12.75" customHeight="1">
      <c r="A40" s="35"/>
      <c r="B40" s="38"/>
      <c r="C40" s="1783" t="s">
        <v>1106</v>
      </c>
      <c r="D40" s="13">
        <v>18.5</v>
      </c>
      <c r="E40" s="40"/>
      <c r="F40" s="47"/>
      <c r="G40" s="21"/>
    </row>
    <row r="41" spans="1:7" ht="16" customHeight="1">
      <c r="A41" s="35"/>
      <c r="B41" s="38"/>
      <c r="C41" s="1783"/>
      <c r="E41" s="40"/>
      <c r="F41" s="47"/>
      <c r="G41" s="21"/>
    </row>
    <row r="42" spans="1:7" ht="126">
      <c r="A42" s="35" t="s">
        <v>34</v>
      </c>
      <c r="B42" s="445" t="s">
        <v>1086</v>
      </c>
      <c r="D42" s="41"/>
      <c r="F42" s="47"/>
    </row>
    <row r="43" spans="1:7" s="21" customFormat="1" ht="16" customHeight="1">
      <c r="A43" s="35"/>
      <c r="B43" s="33"/>
      <c r="C43" s="1783" t="s">
        <v>35</v>
      </c>
      <c r="D43" s="13">
        <v>13.5</v>
      </c>
      <c r="E43" s="10"/>
      <c r="F43" s="47"/>
      <c r="G43" s="8"/>
    </row>
    <row r="44" spans="1:7" s="21" customFormat="1" ht="16" customHeight="1">
      <c r="A44" s="35"/>
      <c r="B44" s="33"/>
      <c r="C44" s="1783"/>
      <c r="D44" s="13"/>
      <c r="E44" s="10"/>
      <c r="F44" s="47"/>
      <c r="G44" s="8"/>
    </row>
    <row r="45" spans="1:7" s="21" customFormat="1" ht="306">
      <c r="A45" s="35" t="s">
        <v>36</v>
      </c>
      <c r="B45" s="445" t="s">
        <v>908</v>
      </c>
      <c r="C45" s="1876"/>
      <c r="D45" s="13"/>
      <c r="E45" s="10"/>
      <c r="F45" s="47"/>
      <c r="G45" s="8"/>
    </row>
    <row r="46" spans="1:7" s="21" customFormat="1" ht="16">
      <c r="A46" s="35"/>
      <c r="B46" s="38"/>
      <c r="C46" s="1783" t="s">
        <v>1106</v>
      </c>
      <c r="D46" s="13">
        <v>69</v>
      </c>
      <c r="E46" s="40"/>
      <c r="F46" s="47"/>
      <c r="G46" s="8"/>
    </row>
    <row r="47" spans="1:7" s="21" customFormat="1" ht="49" customHeight="1">
      <c r="A47" s="35" t="s">
        <v>37</v>
      </c>
      <c r="B47" s="38" t="s">
        <v>40</v>
      </c>
      <c r="C47" s="1783"/>
      <c r="D47" s="13"/>
      <c r="E47" s="40"/>
      <c r="F47" s="47"/>
      <c r="G47" s="8"/>
    </row>
    <row r="48" spans="1:7" s="21" customFormat="1" ht="16">
      <c r="A48" s="35"/>
      <c r="B48" s="38"/>
      <c r="C48" s="1783" t="s">
        <v>1106</v>
      </c>
      <c r="D48" s="13">
        <v>69</v>
      </c>
      <c r="E48" s="40"/>
      <c r="F48" s="47"/>
      <c r="G48" s="8"/>
    </row>
    <row r="49" spans="1:7" s="21" customFormat="1" ht="84">
      <c r="A49" s="35" t="s">
        <v>38</v>
      </c>
      <c r="B49" s="38" t="s">
        <v>574</v>
      </c>
      <c r="C49" s="1876"/>
      <c r="D49" s="41"/>
      <c r="E49" s="10"/>
      <c r="F49" s="47"/>
      <c r="G49" s="8"/>
    </row>
    <row r="50" spans="1:7" s="21" customFormat="1" ht="16">
      <c r="A50" s="35"/>
      <c r="B50" s="33"/>
      <c r="C50" s="1783" t="s">
        <v>43</v>
      </c>
      <c r="D50" s="13">
        <v>2550</v>
      </c>
      <c r="E50" s="10"/>
      <c r="F50" s="47"/>
      <c r="G50" s="8"/>
    </row>
    <row r="51" spans="1:7">
      <c r="A51" s="35"/>
      <c r="B51" s="33"/>
      <c r="C51" s="1783"/>
      <c r="F51" s="47"/>
    </row>
    <row r="52" spans="1:7" ht="84">
      <c r="A52" s="35" t="s">
        <v>39</v>
      </c>
      <c r="B52" s="449" t="s">
        <v>909</v>
      </c>
      <c r="D52" s="41"/>
      <c r="F52" s="47"/>
    </row>
    <row r="53" spans="1:7" ht="12.75" customHeight="1">
      <c r="A53" s="35"/>
      <c r="B53" s="33"/>
      <c r="C53" s="1783" t="s">
        <v>43</v>
      </c>
      <c r="D53" s="13">
        <v>6900</v>
      </c>
      <c r="F53" s="47"/>
    </row>
    <row r="54" spans="1:7" ht="15" thickBot="1">
      <c r="A54" s="35"/>
      <c r="B54" s="466"/>
      <c r="C54" s="1875"/>
      <c r="D54" s="20"/>
      <c r="E54" s="18"/>
      <c r="F54" s="470"/>
    </row>
    <row r="55" spans="1:7" ht="34" customHeight="1">
      <c r="A55" s="471"/>
      <c r="B55" s="482" t="s">
        <v>987</v>
      </c>
      <c r="C55" s="1878"/>
      <c r="D55" s="482"/>
      <c r="E55" s="472"/>
      <c r="F55" s="483">
        <f>SUM(F38:F54)</f>
        <v>0</v>
      </c>
    </row>
    <row r="56" spans="1:7">
      <c r="B56" s="38"/>
    </row>
    <row r="57" spans="1:7">
      <c r="B57" s="38"/>
    </row>
    <row r="58" spans="1:7" ht="12.75" customHeight="1">
      <c r="B58" s="38"/>
    </row>
    <row r="59" spans="1:7">
      <c r="B59" s="38"/>
    </row>
    <row r="60" spans="1:7">
      <c r="B60" s="38"/>
    </row>
    <row r="61" spans="1:7" ht="17">
      <c r="A61" s="655" t="s">
        <v>46</v>
      </c>
      <c r="B61" s="465" t="s">
        <v>47</v>
      </c>
      <c r="C61" s="1875"/>
      <c r="D61" s="17"/>
      <c r="E61" s="24"/>
      <c r="F61" s="24"/>
    </row>
    <row r="62" spans="1:7" ht="56">
      <c r="A62" s="35" t="s">
        <v>48</v>
      </c>
      <c r="B62" s="45" t="s">
        <v>49</v>
      </c>
      <c r="D62" s="41"/>
    </row>
    <row r="63" spans="1:7" ht="14" customHeight="1">
      <c r="A63" s="35"/>
      <c r="B63" s="33"/>
      <c r="C63" s="1783" t="s">
        <v>22</v>
      </c>
      <c r="D63" s="13">
        <v>21</v>
      </c>
      <c r="E63" s="47"/>
      <c r="F63" s="47"/>
    </row>
    <row r="64" spans="1:7" ht="42">
      <c r="A64" s="35" t="s">
        <v>50</v>
      </c>
      <c r="B64" s="45" t="s">
        <v>51</v>
      </c>
      <c r="D64" s="41"/>
      <c r="E64" s="47"/>
      <c r="F64" s="47"/>
    </row>
    <row r="65" spans="1:6" ht="16">
      <c r="A65" s="35"/>
      <c r="B65" s="33"/>
      <c r="C65" s="1783" t="s">
        <v>22</v>
      </c>
      <c r="D65" s="13">
        <v>121</v>
      </c>
      <c r="E65" s="47"/>
      <c r="F65" s="47"/>
    </row>
    <row r="66" spans="1:6" ht="54" customHeight="1">
      <c r="A66" s="35" t="s">
        <v>52</v>
      </c>
      <c r="B66" s="45" t="s">
        <v>573</v>
      </c>
      <c r="D66" s="41"/>
      <c r="E66" s="47"/>
      <c r="F66" s="47"/>
    </row>
    <row r="67" spans="1:6" ht="14" customHeight="1">
      <c r="A67" s="35"/>
      <c r="B67" s="33"/>
      <c r="C67" s="1783" t="s">
        <v>22</v>
      </c>
      <c r="D67" s="13">
        <v>44</v>
      </c>
      <c r="E67" s="47"/>
      <c r="F67" s="47"/>
    </row>
    <row r="68" spans="1:6" ht="15" thickBot="1">
      <c r="A68" s="35"/>
      <c r="B68" s="33"/>
      <c r="C68" s="1783"/>
    </row>
    <row r="69" spans="1:6" ht="17" customHeight="1">
      <c r="A69" s="471"/>
      <c r="B69" s="482" t="s">
        <v>988</v>
      </c>
      <c r="C69" s="1877"/>
      <c r="D69" s="473"/>
      <c r="E69" s="472"/>
      <c r="F69" s="656">
        <f>SUM(F63:F68)</f>
        <v>0</v>
      </c>
    </row>
    <row r="70" spans="1:6">
      <c r="B70" s="33"/>
      <c r="E70" s="19"/>
      <c r="F70" s="19"/>
    </row>
    <row r="71" spans="1:6" ht="18" customHeight="1">
      <c r="B71" s="33"/>
      <c r="E71" s="19"/>
      <c r="F71" s="19"/>
    </row>
    <row r="72" spans="1:6">
      <c r="B72" s="33"/>
      <c r="E72" s="19"/>
      <c r="F72" s="19"/>
    </row>
    <row r="73" spans="1:6">
      <c r="B73" s="33"/>
    </row>
    <row r="74" spans="1:6">
      <c r="B74" s="33"/>
    </row>
    <row r="75" spans="1:6" ht="12.75" customHeight="1">
      <c r="B75" s="33"/>
      <c r="E75" s="19"/>
      <c r="F75" s="19"/>
    </row>
    <row r="76" spans="1:6" ht="18">
      <c r="B76" s="2070" t="s">
        <v>75</v>
      </c>
      <c r="C76" s="2070"/>
      <c r="D76" s="2070"/>
      <c r="F76" s="58"/>
    </row>
    <row r="77" spans="1:6" ht="16">
      <c r="B77" s="59"/>
      <c r="C77" s="1879"/>
      <c r="D77" s="60"/>
      <c r="F77" s="58"/>
    </row>
    <row r="78" spans="1:6" ht="17">
      <c r="A78" s="34" t="s">
        <v>10</v>
      </c>
      <c r="B78" s="62" t="s">
        <v>11</v>
      </c>
      <c r="C78" s="1880"/>
      <c r="D78" s="64"/>
      <c r="E78" s="63" t="s">
        <v>76</v>
      </c>
      <c r="F78" s="355"/>
    </row>
    <row r="79" spans="1:6" ht="17">
      <c r="A79" s="34" t="s">
        <v>29</v>
      </c>
      <c r="B79" s="62" t="s">
        <v>77</v>
      </c>
      <c r="C79" s="1880"/>
      <c r="D79" s="64"/>
      <c r="E79" s="63" t="s">
        <v>76</v>
      </c>
      <c r="F79" s="355"/>
    </row>
    <row r="80" spans="1:6" ht="17">
      <c r="A80" s="34" t="s">
        <v>46</v>
      </c>
      <c r="B80" s="62" t="s">
        <v>47</v>
      </c>
      <c r="C80" s="1880"/>
      <c r="D80" s="64"/>
      <c r="E80" s="63" t="s">
        <v>76</v>
      </c>
      <c r="F80" s="355"/>
    </row>
    <row r="81" spans="1:7" ht="16">
      <c r="A81" s="9"/>
      <c r="B81" s="67"/>
      <c r="C81" s="1879"/>
      <c r="D81" s="68"/>
      <c r="E81" s="69" t="s">
        <v>28</v>
      </c>
      <c r="F81" s="50">
        <f>SUM(F78:F80)</f>
        <v>0</v>
      </c>
    </row>
    <row r="82" spans="1:7">
      <c r="B82" s="33"/>
      <c r="E82" s="19"/>
      <c r="F82" s="19"/>
    </row>
    <row r="83" spans="1:7">
      <c r="B83" s="33"/>
      <c r="E83" s="19"/>
      <c r="F83" s="19"/>
    </row>
    <row r="84" spans="1:7" ht="21">
      <c r="A84" s="657" t="s">
        <v>78</v>
      </c>
      <c r="B84" s="659" t="s">
        <v>79</v>
      </c>
      <c r="C84" s="1875"/>
      <c r="D84" s="17"/>
      <c r="E84" s="24"/>
      <c r="F84" s="24"/>
    </row>
    <row r="85" spans="1:7">
      <c r="A85" s="16"/>
      <c r="B85" s="36"/>
      <c r="C85" s="1875"/>
      <c r="D85" s="17"/>
      <c r="E85" s="24"/>
      <c r="F85" s="24"/>
    </row>
    <row r="86" spans="1:7" ht="12.75" customHeight="1">
      <c r="A86" s="24"/>
      <c r="B86" s="22"/>
      <c r="C86" s="1875"/>
      <c r="D86" s="17"/>
      <c r="E86" s="24"/>
      <c r="F86" s="24"/>
    </row>
    <row r="87" spans="1:7" ht="12.75" customHeight="1">
      <c r="A87" s="24"/>
      <c r="B87" s="22"/>
      <c r="C87" s="1875"/>
      <c r="D87" s="17"/>
      <c r="E87" s="24"/>
      <c r="F87" s="24"/>
    </row>
    <row r="88" spans="1:7" ht="12.75" customHeight="1">
      <c r="A88" s="24"/>
      <c r="B88" s="22"/>
      <c r="C88" s="1875"/>
      <c r="D88" s="17"/>
      <c r="E88" s="24"/>
      <c r="F88" s="24"/>
    </row>
    <row r="89" spans="1:7" ht="25" customHeight="1">
      <c r="A89" s="658" t="s">
        <v>80</v>
      </c>
      <c r="B89" s="465" t="s">
        <v>81</v>
      </c>
      <c r="C89" s="1875"/>
      <c r="D89" s="17"/>
      <c r="E89" s="24"/>
      <c r="F89" s="24"/>
    </row>
    <row r="90" spans="1:7" ht="140">
      <c r="A90" s="35" t="s">
        <v>82</v>
      </c>
      <c r="B90" s="445" t="s">
        <v>910</v>
      </c>
      <c r="D90" s="41"/>
      <c r="E90" s="52"/>
      <c r="G90" s="32"/>
    </row>
    <row r="91" spans="1:7" ht="20">
      <c r="A91" s="35"/>
      <c r="B91" s="33"/>
      <c r="C91" s="1783" t="s">
        <v>43</v>
      </c>
      <c r="D91" s="13">
        <v>13700</v>
      </c>
      <c r="E91" s="52"/>
      <c r="F91" s="47"/>
      <c r="G91" s="32"/>
    </row>
    <row r="92" spans="1:7" ht="70">
      <c r="A92" s="35" t="s">
        <v>84</v>
      </c>
      <c r="B92" s="45" t="s">
        <v>85</v>
      </c>
      <c r="D92" s="41"/>
      <c r="F92" s="47"/>
    </row>
    <row r="93" spans="1:7">
      <c r="A93" s="35"/>
      <c r="B93" s="33"/>
      <c r="C93" s="1783" t="s">
        <v>86</v>
      </c>
      <c r="D93" s="13">
        <v>35</v>
      </c>
      <c r="E93" s="42"/>
      <c r="F93" s="47"/>
    </row>
    <row r="94" spans="1:7" ht="15" thickBot="1">
      <c r="B94" s="466"/>
      <c r="C94" s="1875"/>
      <c r="D94" s="20"/>
      <c r="E94" s="18"/>
      <c r="F94" s="470"/>
    </row>
    <row r="95" spans="1:7" ht="17">
      <c r="A95" s="471"/>
      <c r="B95" s="482" t="s">
        <v>990</v>
      </c>
      <c r="C95" s="1877"/>
      <c r="D95" s="473"/>
      <c r="E95" s="472"/>
      <c r="F95" s="483">
        <f>SUM(F91:F94)</f>
        <v>0</v>
      </c>
    </row>
    <row r="96" spans="1:7" s="21" customFormat="1" ht="16">
      <c r="A96" s="10"/>
      <c r="B96" s="11"/>
      <c r="C96" s="1876"/>
      <c r="D96" s="41"/>
      <c r="E96" s="10"/>
      <c r="F96" s="10"/>
      <c r="G96" s="8"/>
    </row>
    <row r="97" spans="1:7" s="32" customFormat="1" ht="20">
      <c r="A97" s="10"/>
      <c r="B97" s="11"/>
      <c r="C97" s="1876"/>
      <c r="D97" s="41"/>
      <c r="E97" s="10"/>
      <c r="F97" s="10"/>
      <c r="G97" s="8"/>
    </row>
    <row r="98" spans="1:7" s="32" customFormat="1" ht="20">
      <c r="A98" s="654" t="s">
        <v>87</v>
      </c>
      <c r="B98" s="465" t="s">
        <v>88</v>
      </c>
      <c r="C98" s="1875"/>
      <c r="D98" s="17"/>
      <c r="E98" s="24"/>
      <c r="F98" s="24"/>
      <c r="G98" s="8"/>
    </row>
    <row r="99" spans="1:7" s="32" customFormat="1" ht="103" customHeight="1">
      <c r="A99" s="35" t="s">
        <v>89</v>
      </c>
      <c r="B99" s="72" t="s">
        <v>572</v>
      </c>
      <c r="C99" s="1766"/>
      <c r="D99" s="354"/>
      <c r="E99" s="74"/>
      <c r="F99" s="75"/>
      <c r="G99" s="37"/>
    </row>
    <row r="100" spans="1:7" s="32" customFormat="1" ht="20">
      <c r="A100" s="35"/>
      <c r="B100" s="76"/>
      <c r="C100" s="1747" t="s">
        <v>117</v>
      </c>
      <c r="D100" s="73">
        <v>380</v>
      </c>
      <c r="E100" s="353"/>
      <c r="F100" s="77"/>
      <c r="G100" s="8"/>
    </row>
    <row r="101" spans="1:7" s="32" customFormat="1" ht="112" customHeight="1">
      <c r="A101" s="35" t="s">
        <v>91</v>
      </c>
      <c r="B101" s="72" t="s">
        <v>571</v>
      </c>
      <c r="C101" s="1766"/>
      <c r="D101" s="354"/>
      <c r="E101" s="74"/>
      <c r="F101" s="77"/>
      <c r="G101" s="39"/>
    </row>
    <row r="102" spans="1:7" s="32" customFormat="1" ht="20" customHeight="1">
      <c r="A102" s="35"/>
      <c r="B102" s="76"/>
      <c r="C102" s="1747" t="s">
        <v>117</v>
      </c>
      <c r="D102" s="73">
        <v>415</v>
      </c>
      <c r="E102" s="353"/>
      <c r="F102" s="77"/>
      <c r="G102" s="39"/>
    </row>
    <row r="103" spans="1:7" ht="96">
      <c r="A103" s="35" t="s">
        <v>93</v>
      </c>
      <c r="B103" s="72" t="s">
        <v>570</v>
      </c>
      <c r="C103" s="1766"/>
      <c r="D103" s="73"/>
      <c r="E103" s="74"/>
      <c r="F103" s="77"/>
      <c r="G103" s="39"/>
    </row>
    <row r="104" spans="1:7" ht="14" customHeight="1">
      <c r="A104" s="35"/>
      <c r="B104" s="76"/>
      <c r="C104" s="1747" t="s">
        <v>86</v>
      </c>
      <c r="D104" s="73">
        <v>31</v>
      </c>
      <c r="E104" s="353"/>
      <c r="F104" s="77"/>
      <c r="G104" s="39"/>
    </row>
    <row r="105" spans="1:7" ht="14" customHeight="1">
      <c r="A105" s="35"/>
      <c r="B105" s="76"/>
      <c r="C105" s="1747"/>
      <c r="D105" s="73"/>
      <c r="E105" s="353"/>
      <c r="F105" s="77"/>
      <c r="G105" s="39"/>
    </row>
    <row r="106" spans="1:7" ht="138">
      <c r="A106" s="35" t="s">
        <v>95</v>
      </c>
      <c r="B106" s="72" t="s">
        <v>569</v>
      </c>
      <c r="C106" s="1766"/>
      <c r="D106" s="73"/>
      <c r="E106" s="74"/>
      <c r="F106" s="77"/>
    </row>
    <row r="107" spans="1:7">
      <c r="A107" s="35"/>
      <c r="B107" s="76"/>
      <c r="C107" s="1747" t="s">
        <v>86</v>
      </c>
      <c r="D107" s="73">
        <v>31</v>
      </c>
      <c r="E107" s="353"/>
      <c r="F107" s="77"/>
    </row>
    <row r="108" spans="1:7" ht="98">
      <c r="A108" s="35" t="s">
        <v>97</v>
      </c>
      <c r="B108" s="72" t="s">
        <v>568</v>
      </c>
      <c r="C108" s="1766"/>
      <c r="D108" s="73"/>
      <c r="E108" s="74"/>
      <c r="F108" s="77"/>
    </row>
    <row r="109" spans="1:7">
      <c r="A109" s="35"/>
      <c r="B109" s="76"/>
      <c r="C109" s="1747" t="s">
        <v>86</v>
      </c>
      <c r="D109" s="73">
        <v>70</v>
      </c>
      <c r="E109" s="74"/>
      <c r="F109" s="77"/>
    </row>
    <row r="110" spans="1:7" ht="147">
      <c r="A110" s="35" t="s">
        <v>99</v>
      </c>
      <c r="B110" s="72" t="s">
        <v>94</v>
      </c>
      <c r="C110" s="1766"/>
      <c r="D110" s="73"/>
      <c r="E110" s="74"/>
      <c r="F110" s="77"/>
    </row>
    <row r="111" spans="1:7">
      <c r="A111" s="35"/>
      <c r="B111" s="56"/>
      <c r="C111" s="1747" t="s">
        <v>86</v>
      </c>
      <c r="D111" s="73">
        <v>50</v>
      </c>
      <c r="E111" s="353"/>
      <c r="F111" s="77"/>
    </row>
    <row r="112" spans="1:7" ht="96">
      <c r="A112" s="35" t="s">
        <v>567</v>
      </c>
      <c r="B112" s="72" t="s">
        <v>96</v>
      </c>
      <c r="C112" s="1766"/>
      <c r="D112" s="73"/>
      <c r="E112" s="74"/>
      <c r="F112" s="77"/>
    </row>
    <row r="113" spans="1:7">
      <c r="A113" s="35"/>
      <c r="B113" s="56"/>
      <c r="C113" s="1747" t="s">
        <v>86</v>
      </c>
      <c r="D113" s="73">
        <v>70</v>
      </c>
      <c r="E113" s="353"/>
      <c r="F113" s="77"/>
    </row>
    <row r="114" spans="1:7" ht="84">
      <c r="A114" s="35" t="s">
        <v>566</v>
      </c>
      <c r="B114" s="72" t="s">
        <v>565</v>
      </c>
      <c r="C114" s="1766"/>
      <c r="D114" s="73"/>
      <c r="E114" s="74"/>
      <c r="F114" s="77"/>
    </row>
    <row r="115" spans="1:7">
      <c r="A115" s="35"/>
      <c r="B115" s="56"/>
      <c r="C115" s="1747" t="s">
        <v>86</v>
      </c>
      <c r="D115" s="73">
        <v>24</v>
      </c>
      <c r="E115" s="353"/>
      <c r="F115" s="77"/>
    </row>
    <row r="116" spans="1:7" ht="84">
      <c r="A116" s="35" t="s">
        <v>564</v>
      </c>
      <c r="B116" s="72" t="s">
        <v>563</v>
      </c>
      <c r="C116" s="1766"/>
      <c r="D116" s="73"/>
      <c r="E116" s="74"/>
      <c r="F116" s="77"/>
    </row>
    <row r="117" spans="1:7" ht="15" thickBot="1">
      <c r="A117" s="35"/>
      <c r="B117" s="660"/>
      <c r="C117" s="1881" t="s">
        <v>86</v>
      </c>
      <c r="D117" s="661">
        <v>35</v>
      </c>
      <c r="E117" s="662"/>
      <c r="F117" s="77"/>
    </row>
    <row r="118" spans="1:7" ht="17">
      <c r="A118" s="471"/>
      <c r="B118" s="482" t="s">
        <v>1002</v>
      </c>
      <c r="C118" s="1877"/>
      <c r="D118" s="473"/>
      <c r="E118" s="472"/>
      <c r="F118" s="483">
        <f>SUM(F100:F117)</f>
        <v>0</v>
      </c>
    </row>
    <row r="119" spans="1:7" ht="16">
      <c r="B119" s="465"/>
      <c r="D119" s="41"/>
    </row>
    <row r="120" spans="1:7">
      <c r="D120" s="41"/>
    </row>
    <row r="121" spans="1:7" ht="12.75" customHeight="1">
      <c r="D121" s="41"/>
      <c r="G121" s="43"/>
    </row>
    <row r="122" spans="1:7" ht="12.75" customHeight="1">
      <c r="A122" s="24"/>
      <c r="D122" s="41"/>
    </row>
    <row r="123" spans="1:7" ht="12.75" customHeight="1">
      <c r="A123" s="35"/>
      <c r="D123" s="41"/>
    </row>
    <row r="124" spans="1:7" ht="12.75" customHeight="1">
      <c r="D124" s="41"/>
    </row>
    <row r="125" spans="1:7" ht="18">
      <c r="B125" s="2068" t="s">
        <v>147</v>
      </c>
      <c r="C125" s="2068"/>
      <c r="D125" s="2068"/>
      <c r="E125" s="2068"/>
      <c r="F125" s="96"/>
    </row>
    <row r="126" spans="1:7" s="37" customFormat="1" ht="16">
      <c r="A126" s="10"/>
      <c r="B126" s="59"/>
      <c r="C126" s="1879"/>
      <c r="D126" s="60"/>
      <c r="E126" s="10"/>
      <c r="F126" s="58"/>
      <c r="G126" s="8"/>
    </row>
    <row r="127" spans="1:7" ht="17">
      <c r="A127" s="26" t="s">
        <v>80</v>
      </c>
      <c r="B127" s="27" t="s">
        <v>81</v>
      </c>
      <c r="C127" s="1882"/>
      <c r="D127" s="99"/>
      <c r="E127" s="98" t="s">
        <v>76</v>
      </c>
      <c r="F127" s="122"/>
    </row>
    <row r="128" spans="1:7" s="39" customFormat="1" ht="17">
      <c r="A128" s="101" t="s">
        <v>87</v>
      </c>
      <c r="B128" s="102" t="s">
        <v>88</v>
      </c>
      <c r="C128" s="1883"/>
      <c r="D128" s="103"/>
      <c r="E128" s="101" t="s">
        <v>76</v>
      </c>
      <c r="F128" s="352"/>
      <c r="G128" s="8"/>
    </row>
    <row r="129" spans="1:7" s="39" customFormat="1" ht="16">
      <c r="A129" s="30"/>
      <c r="B129" s="67"/>
      <c r="C129" s="1879"/>
      <c r="D129" s="68"/>
      <c r="E129" s="69" t="s">
        <v>28</v>
      </c>
      <c r="F129" s="120">
        <f>SUM(F127:F128)</f>
        <v>0</v>
      </c>
      <c r="G129" s="8"/>
    </row>
    <row r="130" spans="1:7" s="39" customFormat="1" ht="16">
      <c r="A130" s="30"/>
      <c r="B130" s="31"/>
      <c r="C130" s="1879"/>
      <c r="D130" s="60"/>
      <c r="E130" s="30"/>
      <c r="F130" s="30"/>
      <c r="G130" s="8"/>
    </row>
    <row r="131" spans="1:7" s="39" customFormat="1" ht="16">
      <c r="A131" s="58"/>
      <c r="B131" s="59"/>
      <c r="C131" s="1879"/>
      <c r="D131" s="60"/>
      <c r="E131" s="10"/>
      <c r="F131" s="58"/>
      <c r="G131" s="8"/>
    </row>
    <row r="132" spans="1:7" s="39" customFormat="1" ht="16">
      <c r="A132" s="58"/>
      <c r="B132" s="59"/>
      <c r="C132" s="1879"/>
      <c r="D132" s="60"/>
      <c r="E132" s="10"/>
      <c r="F132" s="58"/>
      <c r="G132" s="8"/>
    </row>
    <row r="133" spans="1:7" s="39" customFormat="1" ht="19">
      <c r="A133" s="58"/>
      <c r="B133" s="108" t="s">
        <v>148</v>
      </c>
      <c r="C133" s="1884"/>
      <c r="D133" s="109"/>
      <c r="E133" s="96"/>
      <c r="F133" s="96"/>
      <c r="G133" s="8"/>
    </row>
    <row r="134" spans="1:7" s="39" customFormat="1" ht="16">
      <c r="A134" s="58"/>
      <c r="B134" s="59"/>
      <c r="C134" s="1879"/>
      <c r="D134" s="60"/>
      <c r="E134" s="10"/>
      <c r="F134" s="58"/>
      <c r="G134" s="8"/>
    </row>
    <row r="135" spans="1:7" ht="17">
      <c r="A135" s="26" t="s">
        <v>149</v>
      </c>
      <c r="B135" s="27" t="s">
        <v>9</v>
      </c>
      <c r="C135" s="1882"/>
      <c r="D135" s="99"/>
      <c r="E135" s="98" t="s">
        <v>76</v>
      </c>
      <c r="F135" s="122"/>
    </row>
    <row r="136" spans="1:7" ht="16">
      <c r="A136" s="28"/>
      <c r="B136" s="29"/>
      <c r="C136" s="1885"/>
      <c r="D136" s="107"/>
      <c r="E136" s="106"/>
      <c r="F136" s="121"/>
    </row>
    <row r="137" spans="1:7" ht="17">
      <c r="A137" s="30" t="s">
        <v>150</v>
      </c>
      <c r="B137" s="31" t="s">
        <v>79</v>
      </c>
      <c r="C137" s="1879"/>
      <c r="D137" s="60"/>
      <c r="E137" s="30" t="s">
        <v>76</v>
      </c>
      <c r="F137" s="121"/>
    </row>
    <row r="138" spans="1:7" ht="16">
      <c r="A138" s="98"/>
      <c r="B138" s="112"/>
      <c r="C138" s="1886"/>
      <c r="D138" s="113"/>
      <c r="E138" s="98"/>
      <c r="F138" s="122"/>
    </row>
    <row r="139" spans="1:7" ht="16">
      <c r="A139" s="19"/>
      <c r="B139" s="67"/>
      <c r="C139" s="2069"/>
      <c r="D139" s="2069"/>
      <c r="E139" s="93" t="s">
        <v>28</v>
      </c>
      <c r="F139" s="120">
        <f>SUM(F135:F138)</f>
        <v>0</v>
      </c>
    </row>
    <row r="140" spans="1:7" ht="16">
      <c r="A140" s="9"/>
      <c r="B140" s="31"/>
      <c r="C140" s="1879"/>
      <c r="D140" s="116"/>
      <c r="E140" s="117"/>
      <c r="F140" s="30"/>
    </row>
    <row r="141" spans="1:7" ht="16">
      <c r="A141" s="9"/>
      <c r="B141" s="31"/>
      <c r="C141" s="1879"/>
      <c r="D141" s="2067" t="s">
        <v>151</v>
      </c>
      <c r="E141" s="2067"/>
      <c r="F141" s="351">
        <f>F139*0.25</f>
        <v>0</v>
      </c>
    </row>
    <row r="142" spans="1:7" ht="16">
      <c r="A142" s="9"/>
      <c r="B142" s="31"/>
      <c r="C142" s="1879"/>
      <c r="D142" s="2067" t="s">
        <v>152</v>
      </c>
      <c r="E142" s="2067"/>
      <c r="F142" s="351">
        <f>F139*1.25</f>
        <v>0</v>
      </c>
    </row>
    <row r="143" spans="1:7" ht="16">
      <c r="B143" s="59"/>
      <c r="C143" s="1879"/>
      <c r="D143" s="68"/>
      <c r="F143" s="58"/>
    </row>
    <row r="146" spans="1:7">
      <c r="A146" s="119"/>
    </row>
    <row r="147" spans="1:7">
      <c r="A147" s="119"/>
    </row>
    <row r="148" spans="1:7">
      <c r="A148" s="9"/>
    </row>
    <row r="150" spans="1:7" s="43" customFormat="1" ht="18">
      <c r="A150" s="10"/>
      <c r="B150" s="11"/>
      <c r="C150" s="1876"/>
      <c r="D150" s="13"/>
      <c r="E150" s="10"/>
      <c r="F150" s="10"/>
      <c r="G150" s="8"/>
    </row>
    <row r="158" spans="1:7">
      <c r="G158" s="37"/>
    </row>
    <row r="159" spans="1:7">
      <c r="G159" s="37"/>
    </row>
    <row r="173" ht="12.75" customHeight="1"/>
    <row r="176" ht="12.75" customHeight="1"/>
    <row r="177" spans="1:7" ht="22" customHeight="1"/>
    <row r="178" spans="1:7" ht="12.75" customHeight="1"/>
    <row r="179" spans="1:7" ht="12.75" customHeight="1"/>
    <row r="180" spans="1:7" ht="12.75" customHeight="1"/>
    <row r="181" spans="1:7" ht="12.75" customHeight="1"/>
    <row r="182" spans="1:7" ht="12.75" customHeight="1"/>
    <row r="183" spans="1:7" ht="12.75" customHeight="1"/>
    <row r="187" spans="1:7" s="37" customFormat="1">
      <c r="A187" s="10"/>
      <c r="B187" s="11"/>
      <c r="C187" s="1876"/>
      <c r="D187" s="13"/>
      <c r="E187" s="10"/>
      <c r="F187" s="10"/>
      <c r="G187" s="8"/>
    </row>
    <row r="188" spans="1:7" s="37" customFormat="1" ht="18">
      <c r="A188" s="10"/>
      <c r="B188" s="11"/>
      <c r="C188" s="1876"/>
      <c r="D188" s="13"/>
      <c r="E188" s="10"/>
      <c r="F188" s="10"/>
      <c r="G188" s="43"/>
    </row>
    <row r="217" spans="1:7" s="43" customFormat="1" ht="18">
      <c r="A217" s="10"/>
      <c r="B217" s="11"/>
      <c r="C217" s="1876"/>
      <c r="D217" s="13"/>
      <c r="E217" s="10"/>
      <c r="F217" s="10"/>
      <c r="G217" s="8"/>
    </row>
    <row r="219" spans="1:7" ht="18">
      <c r="G219" s="43"/>
    </row>
    <row r="220" spans="1:7" ht="18">
      <c r="G220" s="43"/>
    </row>
    <row r="221" spans="1:7" ht="18">
      <c r="G221" s="43"/>
    </row>
    <row r="222" spans="1:7" ht="18">
      <c r="G222" s="43"/>
    </row>
    <row r="225" spans="7:7">
      <c r="G225" s="70"/>
    </row>
    <row r="226" spans="7:7" ht="16">
      <c r="G226" s="21"/>
    </row>
    <row r="227" spans="7:7" ht="16">
      <c r="G227" s="21"/>
    </row>
    <row r="228" spans="7:7" ht="16">
      <c r="G228" s="66"/>
    </row>
    <row r="229" spans="7:7" ht="16">
      <c r="G229" s="66"/>
    </row>
    <row r="230" spans="7:7" ht="16">
      <c r="G230" s="66"/>
    </row>
    <row r="231" spans="7:7" ht="16">
      <c r="G231" s="66"/>
    </row>
    <row r="232" spans="7:7" ht="12.75" customHeight="1">
      <c r="G232" s="43"/>
    </row>
    <row r="233" spans="7:7" ht="12.75" customHeight="1">
      <c r="G233" s="70"/>
    </row>
    <row r="234" spans="7:7" ht="12.75" customHeight="1">
      <c r="G234" s="70"/>
    </row>
    <row r="235" spans="7:7" ht="12.75" customHeight="1">
      <c r="G235" s="70"/>
    </row>
    <row r="236" spans="7:7" ht="12.75" customHeight="1">
      <c r="G236" s="70"/>
    </row>
    <row r="237" spans="7:7">
      <c r="G237" s="70"/>
    </row>
    <row r="238" spans="7:7">
      <c r="G238" s="70"/>
    </row>
    <row r="239" spans="7:7">
      <c r="G239" s="70"/>
    </row>
    <row r="240" spans="7:7">
      <c r="G240" s="70"/>
    </row>
    <row r="241" spans="1:7">
      <c r="G241" s="70"/>
    </row>
    <row r="242" spans="1:7">
      <c r="G242" s="70"/>
    </row>
    <row r="243" spans="1:7">
      <c r="G243" s="70"/>
    </row>
    <row r="248" spans="1:7" s="43" customFormat="1" ht="18">
      <c r="A248" s="10"/>
      <c r="B248" s="11"/>
      <c r="C248" s="1876"/>
      <c r="D248" s="13"/>
      <c r="E248" s="10"/>
      <c r="F248" s="10"/>
      <c r="G248" s="8"/>
    </row>
    <row r="249" spans="1:7" s="43" customFormat="1" ht="18">
      <c r="A249" s="10"/>
      <c r="B249" s="11"/>
      <c r="C249" s="1876"/>
      <c r="D249" s="13"/>
      <c r="E249" s="10"/>
      <c r="F249" s="10"/>
      <c r="G249" s="8"/>
    </row>
    <row r="250" spans="1:7" s="43" customFormat="1" ht="18">
      <c r="A250" s="10"/>
      <c r="B250" s="11"/>
      <c r="C250" s="1876"/>
      <c r="D250" s="13"/>
      <c r="E250" s="10"/>
      <c r="F250" s="10"/>
      <c r="G250" s="8"/>
    </row>
    <row r="251" spans="1:7" s="43" customFormat="1" ht="18">
      <c r="A251" s="10"/>
      <c r="B251" s="11"/>
      <c r="C251" s="1876"/>
      <c r="D251" s="13"/>
      <c r="E251" s="10"/>
      <c r="F251" s="10"/>
      <c r="G251" s="8"/>
    </row>
    <row r="254" spans="1:7" s="70" customFormat="1">
      <c r="A254" s="10"/>
      <c r="B254" s="11"/>
      <c r="C254" s="1876"/>
      <c r="D254" s="13"/>
      <c r="E254" s="10"/>
      <c r="F254" s="10"/>
      <c r="G254" s="8"/>
    </row>
    <row r="255" spans="1:7" s="21" customFormat="1" ht="16">
      <c r="A255" s="10"/>
      <c r="B255" s="11"/>
      <c r="C255" s="1876"/>
      <c r="D255" s="13"/>
      <c r="E255" s="10"/>
      <c r="F255" s="10"/>
      <c r="G255" s="8"/>
    </row>
    <row r="256" spans="1:7" s="21" customFormat="1" ht="16">
      <c r="A256" s="10"/>
      <c r="B256" s="11"/>
      <c r="C256" s="1876"/>
      <c r="D256" s="13"/>
      <c r="E256" s="10"/>
      <c r="F256" s="10"/>
      <c r="G256" s="8"/>
    </row>
    <row r="257" spans="1:7" s="66" customFormat="1" ht="16">
      <c r="A257" s="10"/>
      <c r="B257" s="11"/>
      <c r="C257" s="1876"/>
      <c r="D257" s="13"/>
      <c r="E257" s="10"/>
      <c r="F257" s="10"/>
      <c r="G257" s="8"/>
    </row>
    <row r="258" spans="1:7" s="66" customFormat="1" ht="16">
      <c r="A258" s="10"/>
      <c r="B258" s="11"/>
      <c r="C258" s="1876"/>
      <c r="D258" s="13"/>
      <c r="E258" s="10"/>
      <c r="F258" s="10"/>
      <c r="G258" s="8"/>
    </row>
    <row r="259" spans="1:7" s="66" customFormat="1" ht="16">
      <c r="A259" s="10"/>
      <c r="B259" s="11"/>
      <c r="C259" s="1876"/>
      <c r="D259" s="13"/>
      <c r="E259" s="10"/>
      <c r="F259" s="10"/>
      <c r="G259" s="8"/>
    </row>
    <row r="260" spans="1:7" s="66" customFormat="1" ht="16">
      <c r="A260" s="10"/>
      <c r="B260" s="11"/>
      <c r="C260" s="1876"/>
      <c r="D260" s="13"/>
      <c r="E260" s="10"/>
      <c r="F260" s="10"/>
      <c r="G260" s="8"/>
    </row>
    <row r="261" spans="1:7" s="43" customFormat="1" ht="18">
      <c r="A261" s="10"/>
      <c r="B261" s="11"/>
      <c r="C261" s="1876"/>
      <c r="D261" s="13"/>
      <c r="E261" s="10"/>
      <c r="F261" s="10"/>
      <c r="G261" s="8"/>
    </row>
    <row r="262" spans="1:7" s="70" customFormat="1">
      <c r="A262" s="10"/>
      <c r="B262" s="11"/>
      <c r="C262" s="1876"/>
      <c r="D262" s="13"/>
      <c r="E262" s="10"/>
      <c r="F262" s="10"/>
      <c r="G262" s="8"/>
    </row>
    <row r="263" spans="1:7" s="70" customFormat="1">
      <c r="A263" s="10"/>
      <c r="B263" s="11"/>
      <c r="C263" s="1876"/>
      <c r="D263" s="13"/>
      <c r="E263" s="10"/>
      <c r="F263" s="10"/>
      <c r="G263" s="8"/>
    </row>
    <row r="264" spans="1:7" s="70" customFormat="1">
      <c r="A264" s="10"/>
      <c r="B264" s="11"/>
      <c r="C264" s="1876"/>
      <c r="D264" s="13"/>
      <c r="E264" s="10"/>
      <c r="F264" s="10"/>
      <c r="G264" s="8"/>
    </row>
    <row r="265" spans="1:7" s="70" customFormat="1">
      <c r="A265" s="10"/>
      <c r="B265" s="11"/>
      <c r="C265" s="1876"/>
      <c r="D265" s="13"/>
      <c r="E265" s="10"/>
      <c r="F265" s="10"/>
      <c r="G265" s="8"/>
    </row>
    <row r="266" spans="1:7" s="70" customFormat="1">
      <c r="A266" s="10"/>
      <c r="B266" s="11"/>
      <c r="C266" s="1876"/>
      <c r="D266" s="13"/>
      <c r="E266" s="10"/>
      <c r="F266" s="10"/>
      <c r="G266" s="8"/>
    </row>
    <row r="267" spans="1:7" s="70" customFormat="1">
      <c r="A267" s="10"/>
      <c r="B267" s="11"/>
      <c r="C267" s="1876"/>
      <c r="D267" s="13"/>
      <c r="E267" s="10"/>
      <c r="F267" s="10"/>
      <c r="G267" s="8"/>
    </row>
    <row r="268" spans="1:7" s="70" customFormat="1">
      <c r="A268" s="10"/>
      <c r="B268" s="11"/>
      <c r="C268" s="1876"/>
      <c r="D268" s="13"/>
      <c r="E268" s="10"/>
      <c r="F268" s="10"/>
      <c r="G268" s="8"/>
    </row>
    <row r="269" spans="1:7" s="70" customFormat="1">
      <c r="A269" s="10"/>
      <c r="B269" s="11"/>
      <c r="C269" s="1876"/>
      <c r="D269" s="13"/>
      <c r="E269" s="10"/>
      <c r="F269" s="10"/>
      <c r="G269" s="8"/>
    </row>
    <row r="270" spans="1:7" s="70" customFormat="1">
      <c r="A270" s="10"/>
      <c r="B270" s="11"/>
      <c r="C270" s="1876"/>
      <c r="D270" s="13"/>
      <c r="E270" s="10"/>
      <c r="F270" s="10"/>
      <c r="G270" s="8"/>
    </row>
    <row r="271" spans="1:7" s="70" customFormat="1">
      <c r="A271" s="10"/>
      <c r="B271" s="11"/>
      <c r="C271" s="1876"/>
      <c r="D271" s="13"/>
      <c r="E271" s="10"/>
      <c r="F271" s="10"/>
      <c r="G271" s="8"/>
    </row>
    <row r="272" spans="1:7" s="70" customFormat="1">
      <c r="A272" s="10"/>
      <c r="B272" s="11"/>
      <c r="C272" s="1876"/>
      <c r="D272" s="13"/>
      <c r="E272" s="10"/>
      <c r="F272" s="10"/>
      <c r="G272" s="8"/>
    </row>
    <row r="277" ht="12.75" customHeight="1"/>
    <row r="280" ht="12.75" customHeight="1"/>
    <row r="283" ht="12.75" customHeight="1"/>
    <row r="286" ht="12.75" customHeight="1"/>
    <row r="303" spans="7:7" ht="18">
      <c r="G303" s="43"/>
    </row>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7" ht="12.75" customHeight="1"/>
    <row r="322" spans="1:7" ht="12.75" customHeight="1"/>
    <row r="323" spans="1:7" ht="12.75" customHeight="1"/>
    <row r="324" spans="1:7">
      <c r="G324" s="71"/>
    </row>
    <row r="332" spans="1:7" s="43" customFormat="1" ht="18">
      <c r="A332" s="10"/>
      <c r="B332" s="11"/>
      <c r="C332" s="1876"/>
      <c r="D332" s="13"/>
      <c r="E332" s="10"/>
      <c r="F332" s="10"/>
      <c r="G332" s="8"/>
    </row>
    <row r="344" spans="7:7" ht="12.75" customHeight="1"/>
    <row r="345" spans="7:7" ht="12.75" customHeight="1"/>
    <row r="346" spans="7:7" ht="12.75" customHeight="1"/>
    <row r="347" spans="7:7" ht="12.75" customHeight="1"/>
    <row r="348" spans="7:7" ht="12.75" customHeight="1"/>
    <row r="349" spans="7:7" ht="12.75" customHeight="1">
      <c r="G349" s="43"/>
    </row>
    <row r="350" spans="7:7" ht="12.75" customHeight="1"/>
    <row r="351" spans="7:7" ht="12.75" customHeight="1"/>
    <row r="352" spans="7:7" ht="12.75" customHeight="1"/>
    <row r="353" spans="1:7" s="71" customFormat="1" ht="12.75" customHeight="1">
      <c r="A353" s="10"/>
      <c r="B353" s="11"/>
      <c r="C353" s="1876"/>
      <c r="D353" s="13"/>
      <c r="E353" s="10"/>
      <c r="F353" s="10"/>
      <c r="G353" s="8"/>
    </row>
    <row r="356" spans="1:7" ht="18">
      <c r="G356" s="97"/>
    </row>
    <row r="357" spans="1:7" ht="16">
      <c r="G357" s="21"/>
    </row>
    <row r="358" spans="1:7" ht="16">
      <c r="G358" s="66"/>
    </row>
    <row r="359" spans="1:7" ht="16">
      <c r="G359" s="66"/>
    </row>
    <row r="360" spans="1:7" ht="16">
      <c r="G360" s="66"/>
    </row>
    <row r="361" spans="1:7" ht="16">
      <c r="G361" s="66"/>
    </row>
    <row r="362" spans="1:7" ht="16">
      <c r="G362" s="21"/>
    </row>
    <row r="363" spans="1:7" ht="16">
      <c r="G363" s="21"/>
    </row>
    <row r="364" spans="1:7" ht="18">
      <c r="G364" s="97"/>
    </row>
    <row r="365" spans="1:7" ht="16">
      <c r="G365" s="21"/>
    </row>
    <row r="366" spans="1:7" ht="16">
      <c r="G366" s="110"/>
    </row>
    <row r="367" spans="1:7" ht="16">
      <c r="G367" s="66"/>
    </row>
    <row r="368" spans="1:7" ht="16">
      <c r="G368" s="66"/>
    </row>
    <row r="369" spans="1:7" ht="16">
      <c r="G369" s="66"/>
    </row>
    <row r="370" spans="1:7" ht="16">
      <c r="G370" s="66"/>
    </row>
    <row r="371" spans="1:7" ht="16">
      <c r="G371" s="66"/>
    </row>
    <row r="372" spans="1:7" ht="16">
      <c r="G372" s="66"/>
    </row>
    <row r="373" spans="1:7" ht="16">
      <c r="G373" s="66"/>
    </row>
    <row r="374" spans="1:7" ht="16">
      <c r="G374" s="21"/>
    </row>
    <row r="375" spans="1:7" ht="18">
      <c r="G375" s="43"/>
    </row>
    <row r="376" spans="1:7" ht="18">
      <c r="G376" s="43"/>
    </row>
    <row r="377" spans="1:7" ht="18">
      <c r="G377" s="43"/>
    </row>
    <row r="378" spans="1:7" s="43" customFormat="1" ht="18">
      <c r="A378" s="10"/>
      <c r="B378" s="11"/>
      <c r="C378" s="1876"/>
      <c r="D378" s="13"/>
      <c r="E378" s="10"/>
      <c r="F378" s="10"/>
    </row>
    <row r="379" spans="1:7" ht="18">
      <c r="G379" s="43"/>
    </row>
    <row r="380" spans="1:7" ht="18">
      <c r="G380" s="43"/>
    </row>
    <row r="381" spans="1:7" ht="18">
      <c r="G381" s="43"/>
    </row>
    <row r="382" spans="1:7" ht="18">
      <c r="G382" s="43"/>
    </row>
    <row r="385" spans="1:7" s="97" customFormat="1" ht="18">
      <c r="A385" s="10"/>
      <c r="B385" s="11"/>
      <c r="C385" s="1876"/>
      <c r="D385" s="13"/>
      <c r="E385" s="10"/>
      <c r="F385" s="10"/>
      <c r="G385" s="8"/>
    </row>
    <row r="386" spans="1:7" s="21" customFormat="1" ht="16">
      <c r="A386" s="10"/>
      <c r="B386" s="11"/>
      <c r="C386" s="1876"/>
      <c r="D386" s="13"/>
      <c r="E386" s="10"/>
      <c r="F386" s="10"/>
      <c r="G386" s="8"/>
    </row>
    <row r="387" spans="1:7" s="66" customFormat="1" ht="16">
      <c r="A387" s="10"/>
      <c r="B387" s="11"/>
      <c r="C387" s="1876"/>
      <c r="D387" s="13"/>
      <c r="E387" s="10"/>
      <c r="F387" s="10"/>
      <c r="G387" s="8"/>
    </row>
    <row r="388" spans="1:7" s="66" customFormat="1" ht="16">
      <c r="A388" s="10"/>
      <c r="B388" s="11"/>
      <c r="C388" s="1876"/>
      <c r="D388" s="13"/>
      <c r="E388" s="10"/>
      <c r="F388" s="10"/>
      <c r="G388" s="8"/>
    </row>
    <row r="389" spans="1:7" s="66" customFormat="1" ht="16">
      <c r="A389" s="10"/>
      <c r="B389" s="11"/>
      <c r="C389" s="1876"/>
      <c r="D389" s="13"/>
      <c r="E389" s="10"/>
      <c r="F389" s="10"/>
      <c r="G389" s="8"/>
    </row>
    <row r="390" spans="1:7" s="66" customFormat="1" ht="16">
      <c r="A390" s="10"/>
      <c r="B390" s="11"/>
      <c r="C390" s="1876"/>
      <c r="D390" s="13"/>
      <c r="E390" s="10"/>
      <c r="F390" s="10"/>
      <c r="G390" s="8"/>
    </row>
    <row r="391" spans="1:7" s="21" customFormat="1" ht="16">
      <c r="A391" s="10"/>
      <c r="B391" s="11"/>
      <c r="C391" s="1876"/>
      <c r="D391" s="13"/>
      <c r="E391" s="10"/>
      <c r="F391" s="10"/>
      <c r="G391" s="8"/>
    </row>
    <row r="392" spans="1:7" s="21" customFormat="1" ht="16">
      <c r="A392" s="10"/>
      <c r="B392" s="11"/>
      <c r="C392" s="1876"/>
      <c r="D392" s="13"/>
      <c r="E392" s="10"/>
      <c r="F392" s="10"/>
      <c r="G392" s="8"/>
    </row>
    <row r="393" spans="1:7" s="97" customFormat="1" ht="18">
      <c r="A393" s="10"/>
      <c r="B393" s="11"/>
      <c r="C393" s="1876"/>
      <c r="D393" s="13"/>
      <c r="E393" s="10"/>
      <c r="F393" s="10"/>
      <c r="G393" s="8"/>
    </row>
    <row r="394" spans="1:7" s="21" customFormat="1" ht="16">
      <c r="A394" s="10"/>
      <c r="B394" s="11"/>
      <c r="C394" s="1876"/>
      <c r="D394" s="13"/>
      <c r="E394" s="10"/>
      <c r="F394" s="10"/>
      <c r="G394" s="8"/>
    </row>
    <row r="395" spans="1:7" s="110" customFormat="1" ht="16">
      <c r="A395" s="10"/>
      <c r="B395" s="11"/>
      <c r="C395" s="1876"/>
      <c r="D395" s="13"/>
      <c r="E395" s="10"/>
      <c r="F395" s="10"/>
      <c r="G395" s="8"/>
    </row>
    <row r="396" spans="1:7" s="66" customFormat="1" ht="16">
      <c r="A396" s="10"/>
      <c r="B396" s="11"/>
      <c r="C396" s="1876"/>
      <c r="D396" s="13"/>
      <c r="E396" s="10"/>
      <c r="F396" s="10"/>
      <c r="G396" s="8"/>
    </row>
    <row r="397" spans="1:7" s="66" customFormat="1" ht="16">
      <c r="A397" s="10"/>
      <c r="B397" s="11"/>
      <c r="C397" s="1876"/>
      <c r="D397" s="13"/>
      <c r="E397" s="10"/>
      <c r="F397" s="10"/>
      <c r="G397" s="8"/>
    </row>
    <row r="398" spans="1:7" s="66" customFormat="1" ht="16">
      <c r="A398" s="10"/>
      <c r="B398" s="11"/>
      <c r="C398" s="1876"/>
      <c r="D398" s="13"/>
      <c r="E398" s="10"/>
      <c r="F398" s="10"/>
      <c r="G398" s="8"/>
    </row>
    <row r="399" spans="1:7" s="66" customFormat="1" ht="16">
      <c r="A399" s="10"/>
      <c r="B399" s="11"/>
      <c r="C399" s="1876"/>
      <c r="D399" s="13"/>
      <c r="E399" s="10"/>
      <c r="F399" s="10"/>
      <c r="G399" s="8"/>
    </row>
    <row r="400" spans="1:7" s="66" customFormat="1" ht="16">
      <c r="A400" s="10"/>
      <c r="B400" s="11"/>
      <c r="C400" s="1876"/>
      <c r="D400" s="13"/>
      <c r="E400" s="10"/>
      <c r="F400" s="10"/>
      <c r="G400" s="8"/>
    </row>
    <row r="401" spans="1:7" s="66" customFormat="1" ht="16">
      <c r="A401" s="10"/>
      <c r="B401" s="11"/>
      <c r="C401" s="1876"/>
      <c r="D401" s="13"/>
      <c r="E401" s="10"/>
      <c r="F401" s="10"/>
      <c r="G401" s="8"/>
    </row>
    <row r="402" spans="1:7" s="66" customFormat="1" ht="16">
      <c r="A402" s="10"/>
      <c r="B402" s="11"/>
      <c r="C402" s="1876"/>
      <c r="D402" s="13"/>
      <c r="E402" s="10"/>
      <c r="F402" s="10"/>
      <c r="G402" s="8"/>
    </row>
    <row r="403" spans="1:7" s="21" customFormat="1" ht="16">
      <c r="A403" s="10"/>
      <c r="B403" s="11"/>
      <c r="C403" s="1876"/>
      <c r="D403" s="13"/>
      <c r="E403" s="10"/>
      <c r="F403" s="10"/>
      <c r="G403" s="8"/>
    </row>
    <row r="404" spans="1:7" s="43" customFormat="1" ht="18">
      <c r="A404" s="10"/>
      <c r="B404" s="11"/>
      <c r="C404" s="1876"/>
      <c r="D404" s="13"/>
      <c r="E404" s="10"/>
      <c r="F404" s="10"/>
      <c r="G404" s="8"/>
    </row>
    <row r="405" spans="1:7" s="43" customFormat="1" ht="18">
      <c r="A405" s="10"/>
      <c r="B405" s="11"/>
      <c r="C405" s="1876"/>
      <c r="D405" s="13"/>
      <c r="E405" s="10"/>
      <c r="F405" s="10"/>
      <c r="G405" s="8"/>
    </row>
    <row r="406" spans="1:7" s="43" customFormat="1" ht="18">
      <c r="A406" s="10"/>
      <c r="B406" s="11"/>
      <c r="C406" s="1876"/>
      <c r="D406" s="13"/>
      <c r="E406" s="10"/>
      <c r="F406" s="10"/>
      <c r="G406" s="8"/>
    </row>
    <row r="407" spans="1:7" s="43" customFormat="1" ht="18">
      <c r="A407" s="10"/>
      <c r="B407" s="11"/>
      <c r="C407" s="1876"/>
      <c r="D407" s="13"/>
      <c r="E407" s="10"/>
      <c r="F407" s="10"/>
      <c r="G407" s="8"/>
    </row>
    <row r="408" spans="1:7" s="43" customFormat="1" ht="18">
      <c r="A408" s="10"/>
      <c r="B408" s="11"/>
      <c r="C408" s="1876"/>
      <c r="D408" s="13"/>
      <c r="E408" s="10"/>
      <c r="F408" s="10"/>
      <c r="G408" s="8"/>
    </row>
    <row r="409" spans="1:7" s="43" customFormat="1" ht="18">
      <c r="A409" s="10"/>
      <c r="B409" s="11"/>
      <c r="C409" s="1876"/>
      <c r="D409" s="13"/>
      <c r="E409" s="10"/>
      <c r="F409" s="10"/>
      <c r="G409" s="8"/>
    </row>
    <row r="410" spans="1:7" s="43" customFormat="1" ht="18">
      <c r="A410" s="10"/>
      <c r="B410" s="11"/>
      <c r="C410" s="1876"/>
      <c r="D410" s="13"/>
      <c r="E410" s="10"/>
      <c r="F410" s="10"/>
      <c r="G410" s="8"/>
    </row>
    <row r="411" spans="1:7" s="43" customFormat="1" ht="18">
      <c r="A411" s="10"/>
      <c r="B411" s="11"/>
      <c r="C411" s="1876"/>
      <c r="D411" s="13"/>
      <c r="E411" s="10"/>
      <c r="F411" s="10"/>
      <c r="G411" s="8"/>
    </row>
  </sheetData>
  <sheetProtection selectLockedCells="1" selectUnlockedCells="1"/>
  <mergeCells count="14">
    <mergeCell ref="A1:F1"/>
    <mergeCell ref="A2:F2"/>
    <mergeCell ref="A3:F3"/>
    <mergeCell ref="B4:B5"/>
    <mergeCell ref="C4:C5"/>
    <mergeCell ref="D4:D5"/>
    <mergeCell ref="E4:E5"/>
    <mergeCell ref="F4:F5"/>
    <mergeCell ref="B34:D34"/>
    <mergeCell ref="D141:E141"/>
    <mergeCell ref="D142:E142"/>
    <mergeCell ref="B125:E125"/>
    <mergeCell ref="C139:D139"/>
    <mergeCell ref="B76:D76"/>
  </mergeCells>
  <pageMargins left="0.74791666666666667" right="0.19652777777777777" top="0.39374999999999999" bottom="0.39374999999999999" header="0.51180555555555551" footer="0.39374999999999999"/>
  <pageSetup paperSize="9" scale="96" firstPageNumber="0" orientation="portrait" horizontalDpi="300" verticalDpi="300"/>
  <headerFooter alignWithMargins="0">
    <oddFooter>&amp;L&amp;"Times New Roman,Regular""VAL-PROJEKT" d.o.o. &amp;R&amp;"Times New Roman,Regular"Projektant: Valentina Patafta, dipl.ing.arh.</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B49E-738B-DA45-A9AA-DF38B650A107}">
  <dimension ref="A1:IV598"/>
  <sheetViews>
    <sheetView topLeftCell="A193" zoomScaleNormal="100" zoomScaleSheetLayoutView="100" workbookViewId="0">
      <selection activeCell="B212" sqref="B212"/>
    </sheetView>
  </sheetViews>
  <sheetFormatPr baseColWidth="10" defaultColWidth="11.5" defaultRowHeight="14"/>
  <cols>
    <col min="1" max="1" width="9.6640625" style="10" customWidth="1"/>
    <col min="2" max="2" width="42.6640625" style="11" customWidth="1"/>
    <col min="3" max="3" width="10.1640625" style="1876" customWidth="1"/>
    <col min="4" max="4" width="8.6640625" style="13" customWidth="1"/>
    <col min="5" max="5" width="13" style="10" customWidth="1"/>
    <col min="6" max="6" width="21.1640625" style="10" customWidth="1"/>
    <col min="7" max="7" width="16" style="8" customWidth="1"/>
    <col min="8" max="10" width="11.5" style="8"/>
    <col min="11" max="11" width="17.5" style="8" bestFit="1" customWidth="1"/>
    <col min="12" max="256" width="11.5" style="8"/>
    <col min="257" max="257" width="9.6640625" style="8" customWidth="1"/>
    <col min="258" max="258" width="42.6640625" style="8" customWidth="1"/>
    <col min="259" max="259" width="10.1640625" style="8" customWidth="1"/>
    <col min="260" max="260" width="8.6640625" style="8" customWidth="1"/>
    <col min="261" max="261" width="13" style="8" customWidth="1"/>
    <col min="262" max="262" width="21.1640625" style="8" customWidth="1"/>
    <col min="263" max="512" width="11.5" style="8"/>
    <col min="513" max="513" width="9.6640625" style="8" customWidth="1"/>
    <col min="514" max="514" width="42.6640625" style="8" customWidth="1"/>
    <col min="515" max="515" width="10.1640625" style="8" customWidth="1"/>
    <col min="516" max="516" width="8.6640625" style="8" customWidth="1"/>
    <col min="517" max="517" width="13" style="8" customWidth="1"/>
    <col min="518" max="518" width="21.1640625" style="8" customWidth="1"/>
    <col min="519" max="768" width="11.5" style="8"/>
    <col min="769" max="769" width="9.6640625" style="8" customWidth="1"/>
    <col min="770" max="770" width="42.6640625" style="8" customWidth="1"/>
    <col min="771" max="771" width="10.1640625" style="8" customWidth="1"/>
    <col min="772" max="772" width="8.6640625" style="8" customWidth="1"/>
    <col min="773" max="773" width="13" style="8" customWidth="1"/>
    <col min="774" max="774" width="21.1640625" style="8" customWidth="1"/>
    <col min="775" max="1024" width="11.5" style="8"/>
    <col min="1025" max="1025" width="9.6640625" style="8" customWidth="1"/>
    <col min="1026" max="1026" width="42.6640625" style="8" customWidth="1"/>
    <col min="1027" max="1027" width="10.1640625" style="8" customWidth="1"/>
    <col min="1028" max="1028" width="8.6640625" style="8" customWidth="1"/>
    <col min="1029" max="1029" width="13" style="8" customWidth="1"/>
    <col min="1030" max="1030" width="21.1640625" style="8" customWidth="1"/>
    <col min="1031" max="1280" width="11.5" style="8"/>
    <col min="1281" max="1281" width="9.6640625" style="8" customWidth="1"/>
    <col min="1282" max="1282" width="42.6640625" style="8" customWidth="1"/>
    <col min="1283" max="1283" width="10.1640625" style="8" customWidth="1"/>
    <col min="1284" max="1284" width="8.6640625" style="8" customWidth="1"/>
    <col min="1285" max="1285" width="13" style="8" customWidth="1"/>
    <col min="1286" max="1286" width="21.1640625" style="8" customWidth="1"/>
    <col min="1287" max="1536" width="11.5" style="8"/>
    <col min="1537" max="1537" width="9.6640625" style="8" customWidth="1"/>
    <col min="1538" max="1538" width="42.6640625" style="8" customWidth="1"/>
    <col min="1539" max="1539" width="10.1640625" style="8" customWidth="1"/>
    <col min="1540" max="1540" width="8.6640625" style="8" customWidth="1"/>
    <col min="1541" max="1541" width="13" style="8" customWidth="1"/>
    <col min="1542" max="1542" width="21.1640625" style="8" customWidth="1"/>
    <col min="1543" max="1792" width="11.5" style="8"/>
    <col min="1793" max="1793" width="9.6640625" style="8" customWidth="1"/>
    <col min="1794" max="1794" width="42.6640625" style="8" customWidth="1"/>
    <col min="1795" max="1795" width="10.1640625" style="8" customWidth="1"/>
    <col min="1796" max="1796" width="8.6640625" style="8" customWidth="1"/>
    <col min="1797" max="1797" width="13" style="8" customWidth="1"/>
    <col min="1798" max="1798" width="21.1640625" style="8" customWidth="1"/>
    <col min="1799" max="2048" width="11.5" style="8"/>
    <col min="2049" max="2049" width="9.6640625" style="8" customWidth="1"/>
    <col min="2050" max="2050" width="42.6640625" style="8" customWidth="1"/>
    <col min="2051" max="2051" width="10.1640625" style="8" customWidth="1"/>
    <col min="2052" max="2052" width="8.6640625" style="8" customWidth="1"/>
    <col min="2053" max="2053" width="13" style="8" customWidth="1"/>
    <col min="2054" max="2054" width="21.1640625" style="8" customWidth="1"/>
    <col min="2055" max="2304" width="11.5" style="8"/>
    <col min="2305" max="2305" width="9.6640625" style="8" customWidth="1"/>
    <col min="2306" max="2306" width="42.6640625" style="8" customWidth="1"/>
    <col min="2307" max="2307" width="10.1640625" style="8" customWidth="1"/>
    <col min="2308" max="2308" width="8.6640625" style="8" customWidth="1"/>
    <col min="2309" max="2309" width="13" style="8" customWidth="1"/>
    <col min="2310" max="2310" width="21.1640625" style="8" customWidth="1"/>
    <col min="2311" max="2560" width="11.5" style="8"/>
    <col min="2561" max="2561" width="9.6640625" style="8" customWidth="1"/>
    <col min="2562" max="2562" width="42.6640625" style="8" customWidth="1"/>
    <col min="2563" max="2563" width="10.1640625" style="8" customWidth="1"/>
    <col min="2564" max="2564" width="8.6640625" style="8" customWidth="1"/>
    <col min="2565" max="2565" width="13" style="8" customWidth="1"/>
    <col min="2566" max="2566" width="21.1640625" style="8" customWidth="1"/>
    <col min="2567" max="2816" width="11.5" style="8"/>
    <col min="2817" max="2817" width="9.6640625" style="8" customWidth="1"/>
    <col min="2818" max="2818" width="42.6640625" style="8" customWidth="1"/>
    <col min="2819" max="2819" width="10.1640625" style="8" customWidth="1"/>
    <col min="2820" max="2820" width="8.6640625" style="8" customWidth="1"/>
    <col min="2821" max="2821" width="13" style="8" customWidth="1"/>
    <col min="2822" max="2822" width="21.1640625" style="8" customWidth="1"/>
    <col min="2823" max="3072" width="11.5" style="8"/>
    <col min="3073" max="3073" width="9.6640625" style="8" customWidth="1"/>
    <col min="3074" max="3074" width="42.6640625" style="8" customWidth="1"/>
    <col min="3075" max="3075" width="10.1640625" style="8" customWidth="1"/>
    <col min="3076" max="3076" width="8.6640625" style="8" customWidth="1"/>
    <col min="3077" max="3077" width="13" style="8" customWidth="1"/>
    <col min="3078" max="3078" width="21.1640625" style="8" customWidth="1"/>
    <col min="3079" max="3328" width="11.5" style="8"/>
    <col min="3329" max="3329" width="9.6640625" style="8" customWidth="1"/>
    <col min="3330" max="3330" width="42.6640625" style="8" customWidth="1"/>
    <col min="3331" max="3331" width="10.1640625" style="8" customWidth="1"/>
    <col min="3332" max="3332" width="8.6640625" style="8" customWidth="1"/>
    <col min="3333" max="3333" width="13" style="8" customWidth="1"/>
    <col min="3334" max="3334" width="21.1640625" style="8" customWidth="1"/>
    <col min="3335" max="3584" width="11.5" style="8"/>
    <col min="3585" max="3585" width="9.6640625" style="8" customWidth="1"/>
    <col min="3586" max="3586" width="42.6640625" style="8" customWidth="1"/>
    <col min="3587" max="3587" width="10.1640625" style="8" customWidth="1"/>
    <col min="3588" max="3588" width="8.6640625" style="8" customWidth="1"/>
    <col min="3589" max="3589" width="13" style="8" customWidth="1"/>
    <col min="3590" max="3590" width="21.1640625" style="8" customWidth="1"/>
    <col min="3591" max="3840" width="11.5" style="8"/>
    <col min="3841" max="3841" width="9.6640625" style="8" customWidth="1"/>
    <col min="3842" max="3842" width="42.6640625" style="8" customWidth="1"/>
    <col min="3843" max="3843" width="10.1640625" style="8" customWidth="1"/>
    <col min="3844" max="3844" width="8.6640625" style="8" customWidth="1"/>
    <col min="3845" max="3845" width="13" style="8" customWidth="1"/>
    <col min="3846" max="3846" width="21.1640625" style="8" customWidth="1"/>
    <col min="3847" max="4096" width="11.5" style="8"/>
    <col min="4097" max="4097" width="9.6640625" style="8" customWidth="1"/>
    <col min="4098" max="4098" width="42.6640625" style="8" customWidth="1"/>
    <col min="4099" max="4099" width="10.1640625" style="8" customWidth="1"/>
    <col min="4100" max="4100" width="8.6640625" style="8" customWidth="1"/>
    <col min="4101" max="4101" width="13" style="8" customWidth="1"/>
    <col min="4102" max="4102" width="21.1640625" style="8" customWidth="1"/>
    <col min="4103" max="4352" width="11.5" style="8"/>
    <col min="4353" max="4353" width="9.6640625" style="8" customWidth="1"/>
    <col min="4354" max="4354" width="42.6640625" style="8" customWidth="1"/>
    <col min="4355" max="4355" width="10.1640625" style="8" customWidth="1"/>
    <col min="4356" max="4356" width="8.6640625" style="8" customWidth="1"/>
    <col min="4357" max="4357" width="13" style="8" customWidth="1"/>
    <col min="4358" max="4358" width="21.1640625" style="8" customWidth="1"/>
    <col min="4359" max="4608" width="11.5" style="8"/>
    <col min="4609" max="4609" width="9.6640625" style="8" customWidth="1"/>
    <col min="4610" max="4610" width="42.6640625" style="8" customWidth="1"/>
    <col min="4611" max="4611" width="10.1640625" style="8" customWidth="1"/>
    <col min="4612" max="4612" width="8.6640625" style="8" customWidth="1"/>
    <col min="4613" max="4613" width="13" style="8" customWidth="1"/>
    <col min="4614" max="4614" width="21.1640625" style="8" customWidth="1"/>
    <col min="4615" max="4864" width="11.5" style="8"/>
    <col min="4865" max="4865" width="9.6640625" style="8" customWidth="1"/>
    <col min="4866" max="4866" width="42.6640625" style="8" customWidth="1"/>
    <col min="4867" max="4867" width="10.1640625" style="8" customWidth="1"/>
    <col min="4868" max="4868" width="8.6640625" style="8" customWidth="1"/>
    <col min="4869" max="4869" width="13" style="8" customWidth="1"/>
    <col min="4870" max="4870" width="21.1640625" style="8" customWidth="1"/>
    <col min="4871" max="5120" width="11.5" style="8"/>
    <col min="5121" max="5121" width="9.6640625" style="8" customWidth="1"/>
    <col min="5122" max="5122" width="42.6640625" style="8" customWidth="1"/>
    <col min="5123" max="5123" width="10.1640625" style="8" customWidth="1"/>
    <col min="5124" max="5124" width="8.6640625" style="8" customWidth="1"/>
    <col min="5125" max="5125" width="13" style="8" customWidth="1"/>
    <col min="5126" max="5126" width="21.1640625" style="8" customWidth="1"/>
    <col min="5127" max="5376" width="11.5" style="8"/>
    <col min="5377" max="5377" width="9.6640625" style="8" customWidth="1"/>
    <col min="5378" max="5378" width="42.6640625" style="8" customWidth="1"/>
    <col min="5379" max="5379" width="10.1640625" style="8" customWidth="1"/>
    <col min="5380" max="5380" width="8.6640625" style="8" customWidth="1"/>
    <col min="5381" max="5381" width="13" style="8" customWidth="1"/>
    <col min="5382" max="5382" width="21.1640625" style="8" customWidth="1"/>
    <col min="5383" max="5632" width="11.5" style="8"/>
    <col min="5633" max="5633" width="9.6640625" style="8" customWidth="1"/>
    <col min="5634" max="5634" width="42.6640625" style="8" customWidth="1"/>
    <col min="5635" max="5635" width="10.1640625" style="8" customWidth="1"/>
    <col min="5636" max="5636" width="8.6640625" style="8" customWidth="1"/>
    <col min="5637" max="5637" width="13" style="8" customWidth="1"/>
    <col min="5638" max="5638" width="21.1640625" style="8" customWidth="1"/>
    <col min="5639" max="5888" width="11.5" style="8"/>
    <col min="5889" max="5889" width="9.6640625" style="8" customWidth="1"/>
    <col min="5890" max="5890" width="42.6640625" style="8" customWidth="1"/>
    <col min="5891" max="5891" width="10.1640625" style="8" customWidth="1"/>
    <col min="5892" max="5892" width="8.6640625" style="8" customWidth="1"/>
    <col min="5893" max="5893" width="13" style="8" customWidth="1"/>
    <col min="5894" max="5894" width="21.1640625" style="8" customWidth="1"/>
    <col min="5895" max="6144" width="11.5" style="8"/>
    <col min="6145" max="6145" width="9.6640625" style="8" customWidth="1"/>
    <col min="6146" max="6146" width="42.6640625" style="8" customWidth="1"/>
    <col min="6147" max="6147" width="10.1640625" style="8" customWidth="1"/>
    <col min="6148" max="6148" width="8.6640625" style="8" customWidth="1"/>
    <col min="6149" max="6149" width="13" style="8" customWidth="1"/>
    <col min="6150" max="6150" width="21.1640625" style="8" customWidth="1"/>
    <col min="6151" max="6400" width="11.5" style="8"/>
    <col min="6401" max="6401" width="9.6640625" style="8" customWidth="1"/>
    <col min="6402" max="6402" width="42.6640625" style="8" customWidth="1"/>
    <col min="6403" max="6403" width="10.1640625" style="8" customWidth="1"/>
    <col min="6404" max="6404" width="8.6640625" style="8" customWidth="1"/>
    <col min="6405" max="6405" width="13" style="8" customWidth="1"/>
    <col min="6406" max="6406" width="21.1640625" style="8" customWidth="1"/>
    <col min="6407" max="6656" width="11.5" style="8"/>
    <col min="6657" max="6657" width="9.6640625" style="8" customWidth="1"/>
    <col min="6658" max="6658" width="42.6640625" style="8" customWidth="1"/>
    <col min="6659" max="6659" width="10.1640625" style="8" customWidth="1"/>
    <col min="6660" max="6660" width="8.6640625" style="8" customWidth="1"/>
    <col min="6661" max="6661" width="13" style="8" customWidth="1"/>
    <col min="6662" max="6662" width="21.1640625" style="8" customWidth="1"/>
    <col min="6663" max="6912" width="11.5" style="8"/>
    <col min="6913" max="6913" width="9.6640625" style="8" customWidth="1"/>
    <col min="6914" max="6914" width="42.6640625" style="8" customWidth="1"/>
    <col min="6915" max="6915" width="10.1640625" style="8" customWidth="1"/>
    <col min="6916" max="6916" width="8.6640625" style="8" customWidth="1"/>
    <col min="6917" max="6917" width="13" style="8" customWidth="1"/>
    <col min="6918" max="6918" width="21.1640625" style="8" customWidth="1"/>
    <col min="6919" max="7168" width="11.5" style="8"/>
    <col min="7169" max="7169" width="9.6640625" style="8" customWidth="1"/>
    <col min="7170" max="7170" width="42.6640625" style="8" customWidth="1"/>
    <col min="7171" max="7171" width="10.1640625" style="8" customWidth="1"/>
    <col min="7172" max="7172" width="8.6640625" style="8" customWidth="1"/>
    <col min="7173" max="7173" width="13" style="8" customWidth="1"/>
    <col min="7174" max="7174" width="21.1640625" style="8" customWidth="1"/>
    <col min="7175" max="7424" width="11.5" style="8"/>
    <col min="7425" max="7425" width="9.6640625" style="8" customWidth="1"/>
    <col min="7426" max="7426" width="42.6640625" style="8" customWidth="1"/>
    <col min="7427" max="7427" width="10.1640625" style="8" customWidth="1"/>
    <col min="7428" max="7428" width="8.6640625" style="8" customWidth="1"/>
    <col min="7429" max="7429" width="13" style="8" customWidth="1"/>
    <col min="7430" max="7430" width="21.1640625" style="8" customWidth="1"/>
    <col min="7431" max="7680" width="11.5" style="8"/>
    <col min="7681" max="7681" width="9.6640625" style="8" customWidth="1"/>
    <col min="7682" max="7682" width="42.6640625" style="8" customWidth="1"/>
    <col min="7683" max="7683" width="10.1640625" style="8" customWidth="1"/>
    <col min="7684" max="7684" width="8.6640625" style="8" customWidth="1"/>
    <col min="7685" max="7685" width="13" style="8" customWidth="1"/>
    <col min="7686" max="7686" width="21.1640625" style="8" customWidth="1"/>
    <col min="7687" max="7936" width="11.5" style="8"/>
    <col min="7937" max="7937" width="9.6640625" style="8" customWidth="1"/>
    <col min="7938" max="7938" width="42.6640625" style="8" customWidth="1"/>
    <col min="7939" max="7939" width="10.1640625" style="8" customWidth="1"/>
    <col min="7940" max="7940" width="8.6640625" style="8" customWidth="1"/>
    <col min="7941" max="7941" width="13" style="8" customWidth="1"/>
    <col min="7942" max="7942" width="21.1640625" style="8" customWidth="1"/>
    <col min="7943" max="8192" width="11.5" style="8"/>
    <col min="8193" max="8193" width="9.6640625" style="8" customWidth="1"/>
    <col min="8194" max="8194" width="42.6640625" style="8" customWidth="1"/>
    <col min="8195" max="8195" width="10.1640625" style="8" customWidth="1"/>
    <col min="8196" max="8196" width="8.6640625" style="8" customWidth="1"/>
    <col min="8197" max="8197" width="13" style="8" customWidth="1"/>
    <col min="8198" max="8198" width="21.1640625" style="8" customWidth="1"/>
    <col min="8199" max="8448" width="11.5" style="8"/>
    <col min="8449" max="8449" width="9.6640625" style="8" customWidth="1"/>
    <col min="8450" max="8450" width="42.6640625" style="8" customWidth="1"/>
    <col min="8451" max="8451" width="10.1640625" style="8" customWidth="1"/>
    <col min="8452" max="8452" width="8.6640625" style="8" customWidth="1"/>
    <col min="8453" max="8453" width="13" style="8" customWidth="1"/>
    <col min="8454" max="8454" width="21.1640625" style="8" customWidth="1"/>
    <col min="8455" max="8704" width="11.5" style="8"/>
    <col min="8705" max="8705" width="9.6640625" style="8" customWidth="1"/>
    <col min="8706" max="8706" width="42.6640625" style="8" customWidth="1"/>
    <col min="8707" max="8707" width="10.1640625" style="8" customWidth="1"/>
    <col min="8708" max="8708" width="8.6640625" style="8" customWidth="1"/>
    <col min="8709" max="8709" width="13" style="8" customWidth="1"/>
    <col min="8710" max="8710" width="21.1640625" style="8" customWidth="1"/>
    <col min="8711" max="8960" width="11.5" style="8"/>
    <col min="8961" max="8961" width="9.6640625" style="8" customWidth="1"/>
    <col min="8962" max="8962" width="42.6640625" style="8" customWidth="1"/>
    <col min="8963" max="8963" width="10.1640625" style="8" customWidth="1"/>
    <col min="8964" max="8964" width="8.6640625" style="8" customWidth="1"/>
    <col min="8965" max="8965" width="13" style="8" customWidth="1"/>
    <col min="8966" max="8966" width="21.1640625" style="8" customWidth="1"/>
    <col min="8967" max="9216" width="11.5" style="8"/>
    <col min="9217" max="9217" width="9.6640625" style="8" customWidth="1"/>
    <col min="9218" max="9218" width="42.6640625" style="8" customWidth="1"/>
    <col min="9219" max="9219" width="10.1640625" style="8" customWidth="1"/>
    <col min="9220" max="9220" width="8.6640625" style="8" customWidth="1"/>
    <col min="9221" max="9221" width="13" style="8" customWidth="1"/>
    <col min="9222" max="9222" width="21.1640625" style="8" customWidth="1"/>
    <col min="9223" max="9472" width="11.5" style="8"/>
    <col min="9473" max="9473" width="9.6640625" style="8" customWidth="1"/>
    <col min="9474" max="9474" width="42.6640625" style="8" customWidth="1"/>
    <col min="9475" max="9475" width="10.1640625" style="8" customWidth="1"/>
    <col min="9476" max="9476" width="8.6640625" style="8" customWidth="1"/>
    <col min="9477" max="9477" width="13" style="8" customWidth="1"/>
    <col min="9478" max="9478" width="21.1640625" style="8" customWidth="1"/>
    <col min="9479" max="9728" width="11.5" style="8"/>
    <col min="9729" max="9729" width="9.6640625" style="8" customWidth="1"/>
    <col min="9730" max="9730" width="42.6640625" style="8" customWidth="1"/>
    <col min="9731" max="9731" width="10.1640625" style="8" customWidth="1"/>
    <col min="9732" max="9732" width="8.6640625" style="8" customWidth="1"/>
    <col min="9733" max="9733" width="13" style="8" customWidth="1"/>
    <col min="9734" max="9734" width="21.1640625" style="8" customWidth="1"/>
    <col min="9735" max="9984" width="11.5" style="8"/>
    <col min="9985" max="9985" width="9.6640625" style="8" customWidth="1"/>
    <col min="9986" max="9986" width="42.6640625" style="8" customWidth="1"/>
    <col min="9987" max="9987" width="10.1640625" style="8" customWidth="1"/>
    <col min="9988" max="9988" width="8.6640625" style="8" customWidth="1"/>
    <col min="9989" max="9989" width="13" style="8" customWidth="1"/>
    <col min="9990" max="9990" width="21.1640625" style="8" customWidth="1"/>
    <col min="9991" max="10240" width="11.5" style="8"/>
    <col min="10241" max="10241" width="9.6640625" style="8" customWidth="1"/>
    <col min="10242" max="10242" width="42.6640625" style="8" customWidth="1"/>
    <col min="10243" max="10243" width="10.1640625" style="8" customWidth="1"/>
    <col min="10244" max="10244" width="8.6640625" style="8" customWidth="1"/>
    <col min="10245" max="10245" width="13" style="8" customWidth="1"/>
    <col min="10246" max="10246" width="21.1640625" style="8" customWidth="1"/>
    <col min="10247" max="10496" width="11.5" style="8"/>
    <col min="10497" max="10497" width="9.6640625" style="8" customWidth="1"/>
    <col min="10498" max="10498" width="42.6640625" style="8" customWidth="1"/>
    <col min="10499" max="10499" width="10.1640625" style="8" customWidth="1"/>
    <col min="10500" max="10500" width="8.6640625" style="8" customWidth="1"/>
    <col min="10501" max="10501" width="13" style="8" customWidth="1"/>
    <col min="10502" max="10502" width="21.1640625" style="8" customWidth="1"/>
    <col min="10503" max="10752" width="11.5" style="8"/>
    <col min="10753" max="10753" width="9.6640625" style="8" customWidth="1"/>
    <col min="10754" max="10754" width="42.6640625" style="8" customWidth="1"/>
    <col min="10755" max="10755" width="10.1640625" style="8" customWidth="1"/>
    <col min="10756" max="10756" width="8.6640625" style="8" customWidth="1"/>
    <col min="10757" max="10757" width="13" style="8" customWidth="1"/>
    <col min="10758" max="10758" width="21.1640625" style="8" customWidth="1"/>
    <col min="10759" max="11008" width="11.5" style="8"/>
    <col min="11009" max="11009" width="9.6640625" style="8" customWidth="1"/>
    <col min="11010" max="11010" width="42.6640625" style="8" customWidth="1"/>
    <col min="11011" max="11011" width="10.1640625" style="8" customWidth="1"/>
    <col min="11012" max="11012" width="8.6640625" style="8" customWidth="1"/>
    <col min="11013" max="11013" width="13" style="8" customWidth="1"/>
    <col min="11014" max="11014" width="21.1640625" style="8" customWidth="1"/>
    <col min="11015" max="11264" width="11.5" style="8"/>
    <col min="11265" max="11265" width="9.6640625" style="8" customWidth="1"/>
    <col min="11266" max="11266" width="42.6640625" style="8" customWidth="1"/>
    <col min="11267" max="11267" width="10.1640625" style="8" customWidth="1"/>
    <col min="11268" max="11268" width="8.6640625" style="8" customWidth="1"/>
    <col min="11269" max="11269" width="13" style="8" customWidth="1"/>
    <col min="11270" max="11270" width="21.1640625" style="8" customWidth="1"/>
    <col min="11271" max="11520" width="11.5" style="8"/>
    <col min="11521" max="11521" width="9.6640625" style="8" customWidth="1"/>
    <col min="11522" max="11522" width="42.6640625" style="8" customWidth="1"/>
    <col min="11523" max="11523" width="10.1640625" style="8" customWidth="1"/>
    <col min="11524" max="11524" width="8.6640625" style="8" customWidth="1"/>
    <col min="11525" max="11525" width="13" style="8" customWidth="1"/>
    <col min="11526" max="11526" width="21.1640625" style="8" customWidth="1"/>
    <col min="11527" max="11776" width="11.5" style="8"/>
    <col min="11777" max="11777" width="9.6640625" style="8" customWidth="1"/>
    <col min="11778" max="11778" width="42.6640625" style="8" customWidth="1"/>
    <col min="11779" max="11779" width="10.1640625" style="8" customWidth="1"/>
    <col min="11780" max="11780" width="8.6640625" style="8" customWidth="1"/>
    <col min="11781" max="11781" width="13" style="8" customWidth="1"/>
    <col min="11782" max="11782" width="21.1640625" style="8" customWidth="1"/>
    <col min="11783" max="12032" width="11.5" style="8"/>
    <col min="12033" max="12033" width="9.6640625" style="8" customWidth="1"/>
    <col min="12034" max="12034" width="42.6640625" style="8" customWidth="1"/>
    <col min="12035" max="12035" width="10.1640625" style="8" customWidth="1"/>
    <col min="12036" max="12036" width="8.6640625" style="8" customWidth="1"/>
    <col min="12037" max="12037" width="13" style="8" customWidth="1"/>
    <col min="12038" max="12038" width="21.1640625" style="8" customWidth="1"/>
    <col min="12039" max="12288" width="11.5" style="8"/>
    <col min="12289" max="12289" width="9.6640625" style="8" customWidth="1"/>
    <col min="12290" max="12290" width="42.6640625" style="8" customWidth="1"/>
    <col min="12291" max="12291" width="10.1640625" style="8" customWidth="1"/>
    <col min="12292" max="12292" width="8.6640625" style="8" customWidth="1"/>
    <col min="12293" max="12293" width="13" style="8" customWidth="1"/>
    <col min="12294" max="12294" width="21.1640625" style="8" customWidth="1"/>
    <col min="12295" max="12544" width="11.5" style="8"/>
    <col min="12545" max="12545" width="9.6640625" style="8" customWidth="1"/>
    <col min="12546" max="12546" width="42.6640625" style="8" customWidth="1"/>
    <col min="12547" max="12547" width="10.1640625" style="8" customWidth="1"/>
    <col min="12548" max="12548" width="8.6640625" style="8" customWidth="1"/>
    <col min="12549" max="12549" width="13" style="8" customWidth="1"/>
    <col min="12550" max="12550" width="21.1640625" style="8" customWidth="1"/>
    <col min="12551" max="12800" width="11.5" style="8"/>
    <col min="12801" max="12801" width="9.6640625" style="8" customWidth="1"/>
    <col min="12802" max="12802" width="42.6640625" style="8" customWidth="1"/>
    <col min="12803" max="12803" width="10.1640625" style="8" customWidth="1"/>
    <col min="12804" max="12804" width="8.6640625" style="8" customWidth="1"/>
    <col min="12805" max="12805" width="13" style="8" customWidth="1"/>
    <col min="12806" max="12806" width="21.1640625" style="8" customWidth="1"/>
    <col min="12807" max="13056" width="11.5" style="8"/>
    <col min="13057" max="13057" width="9.6640625" style="8" customWidth="1"/>
    <col min="13058" max="13058" width="42.6640625" style="8" customWidth="1"/>
    <col min="13059" max="13059" width="10.1640625" style="8" customWidth="1"/>
    <col min="13060" max="13060" width="8.6640625" style="8" customWidth="1"/>
    <col min="13061" max="13061" width="13" style="8" customWidth="1"/>
    <col min="13062" max="13062" width="21.1640625" style="8" customWidth="1"/>
    <col min="13063" max="13312" width="11.5" style="8"/>
    <col min="13313" max="13313" width="9.6640625" style="8" customWidth="1"/>
    <col min="13314" max="13314" width="42.6640625" style="8" customWidth="1"/>
    <col min="13315" max="13315" width="10.1640625" style="8" customWidth="1"/>
    <col min="13316" max="13316" width="8.6640625" style="8" customWidth="1"/>
    <col min="13317" max="13317" width="13" style="8" customWidth="1"/>
    <col min="13318" max="13318" width="21.1640625" style="8" customWidth="1"/>
    <col min="13319" max="13568" width="11.5" style="8"/>
    <col min="13569" max="13569" width="9.6640625" style="8" customWidth="1"/>
    <col min="13570" max="13570" width="42.6640625" style="8" customWidth="1"/>
    <col min="13571" max="13571" width="10.1640625" style="8" customWidth="1"/>
    <col min="13572" max="13572" width="8.6640625" style="8" customWidth="1"/>
    <col min="13573" max="13573" width="13" style="8" customWidth="1"/>
    <col min="13574" max="13574" width="21.1640625" style="8" customWidth="1"/>
    <col min="13575" max="13824" width="11.5" style="8"/>
    <col min="13825" max="13825" width="9.6640625" style="8" customWidth="1"/>
    <col min="13826" max="13826" width="42.6640625" style="8" customWidth="1"/>
    <col min="13827" max="13827" width="10.1640625" style="8" customWidth="1"/>
    <col min="13828" max="13828" width="8.6640625" style="8" customWidth="1"/>
    <col min="13829" max="13829" width="13" style="8" customWidth="1"/>
    <col min="13830" max="13830" width="21.1640625" style="8" customWidth="1"/>
    <col min="13831" max="14080" width="11.5" style="8"/>
    <col min="14081" max="14081" width="9.6640625" style="8" customWidth="1"/>
    <col min="14082" max="14082" width="42.6640625" style="8" customWidth="1"/>
    <col min="14083" max="14083" width="10.1640625" style="8" customWidth="1"/>
    <col min="14084" max="14084" width="8.6640625" style="8" customWidth="1"/>
    <col min="14085" max="14085" width="13" style="8" customWidth="1"/>
    <col min="14086" max="14086" width="21.1640625" style="8" customWidth="1"/>
    <col min="14087" max="14336" width="11.5" style="8"/>
    <col min="14337" max="14337" width="9.6640625" style="8" customWidth="1"/>
    <col min="14338" max="14338" width="42.6640625" style="8" customWidth="1"/>
    <col min="14339" max="14339" width="10.1640625" style="8" customWidth="1"/>
    <col min="14340" max="14340" width="8.6640625" style="8" customWidth="1"/>
    <col min="14341" max="14341" width="13" style="8" customWidth="1"/>
    <col min="14342" max="14342" width="21.1640625" style="8" customWidth="1"/>
    <col min="14343" max="14592" width="11.5" style="8"/>
    <col min="14593" max="14593" width="9.6640625" style="8" customWidth="1"/>
    <col min="14594" max="14594" width="42.6640625" style="8" customWidth="1"/>
    <col min="14595" max="14595" width="10.1640625" style="8" customWidth="1"/>
    <col min="14596" max="14596" width="8.6640625" style="8" customWidth="1"/>
    <col min="14597" max="14597" width="13" style="8" customWidth="1"/>
    <col min="14598" max="14598" width="21.1640625" style="8" customWidth="1"/>
    <col min="14599" max="14848" width="11.5" style="8"/>
    <col min="14849" max="14849" width="9.6640625" style="8" customWidth="1"/>
    <col min="14850" max="14850" width="42.6640625" style="8" customWidth="1"/>
    <col min="14851" max="14851" width="10.1640625" style="8" customWidth="1"/>
    <col min="14852" max="14852" width="8.6640625" style="8" customWidth="1"/>
    <col min="14853" max="14853" width="13" style="8" customWidth="1"/>
    <col min="14854" max="14854" width="21.1640625" style="8" customWidth="1"/>
    <col min="14855" max="15104" width="11.5" style="8"/>
    <col min="15105" max="15105" width="9.6640625" style="8" customWidth="1"/>
    <col min="15106" max="15106" width="42.6640625" style="8" customWidth="1"/>
    <col min="15107" max="15107" width="10.1640625" style="8" customWidth="1"/>
    <col min="15108" max="15108" width="8.6640625" style="8" customWidth="1"/>
    <col min="15109" max="15109" width="13" style="8" customWidth="1"/>
    <col min="15110" max="15110" width="21.1640625" style="8" customWidth="1"/>
    <col min="15111" max="15360" width="11.5" style="8"/>
    <col min="15361" max="15361" width="9.6640625" style="8" customWidth="1"/>
    <col min="15362" max="15362" width="42.6640625" style="8" customWidth="1"/>
    <col min="15363" max="15363" width="10.1640625" style="8" customWidth="1"/>
    <col min="15364" max="15364" width="8.6640625" style="8" customWidth="1"/>
    <col min="15365" max="15365" width="13" style="8" customWidth="1"/>
    <col min="15366" max="15366" width="21.1640625" style="8" customWidth="1"/>
    <col min="15367" max="15616" width="11.5" style="8"/>
    <col min="15617" max="15617" width="9.6640625" style="8" customWidth="1"/>
    <col min="15618" max="15618" width="42.6640625" style="8" customWidth="1"/>
    <col min="15619" max="15619" width="10.1640625" style="8" customWidth="1"/>
    <col min="15620" max="15620" width="8.6640625" style="8" customWidth="1"/>
    <col min="15621" max="15621" width="13" style="8" customWidth="1"/>
    <col min="15622" max="15622" width="21.1640625" style="8" customWidth="1"/>
    <col min="15623" max="15872" width="11.5" style="8"/>
    <col min="15873" max="15873" width="9.6640625" style="8" customWidth="1"/>
    <col min="15874" max="15874" width="42.6640625" style="8" customWidth="1"/>
    <col min="15875" max="15875" width="10.1640625" style="8" customWidth="1"/>
    <col min="15876" max="15876" width="8.6640625" style="8" customWidth="1"/>
    <col min="15877" max="15877" width="13" style="8" customWidth="1"/>
    <col min="15878" max="15878" width="21.1640625" style="8" customWidth="1"/>
    <col min="15879" max="16128" width="11.5" style="8"/>
    <col min="16129" max="16129" width="9.6640625" style="8" customWidth="1"/>
    <col min="16130" max="16130" width="42.6640625" style="8" customWidth="1"/>
    <col min="16131" max="16131" width="10.1640625" style="8" customWidth="1"/>
    <col min="16132" max="16132" width="8.6640625" style="8" customWidth="1"/>
    <col min="16133" max="16133" width="13" style="8" customWidth="1"/>
    <col min="16134" max="16134" width="21.1640625" style="8" customWidth="1"/>
    <col min="16135" max="16384" width="11.5" style="8"/>
  </cols>
  <sheetData>
    <row r="1" spans="1:6" ht="16">
      <c r="A1" s="2057" t="s">
        <v>1112</v>
      </c>
      <c r="B1" s="2058"/>
      <c r="C1" s="2058"/>
      <c r="D1" s="2058"/>
      <c r="E1" s="2058"/>
      <c r="F1" s="2059"/>
    </row>
    <row r="2" spans="1:6" ht="16">
      <c r="A2" s="2060" t="s">
        <v>1123</v>
      </c>
      <c r="B2" s="2061"/>
      <c r="C2" s="2061"/>
      <c r="D2" s="2061"/>
      <c r="E2" s="2061"/>
      <c r="F2" s="2062"/>
    </row>
    <row r="3" spans="1:6" ht="17" thickBot="1">
      <c r="A3" s="2063" t="s">
        <v>1116</v>
      </c>
      <c r="B3" s="2064"/>
      <c r="C3" s="2064"/>
      <c r="D3" s="2064"/>
      <c r="E3" s="2064"/>
      <c r="F3" s="2065"/>
    </row>
    <row r="4" spans="1:6" ht="12.75" customHeight="1">
      <c r="A4" s="464" t="s">
        <v>0</v>
      </c>
      <c r="B4" s="2071" t="s">
        <v>1</v>
      </c>
      <c r="C4" s="2073" t="s">
        <v>2</v>
      </c>
      <c r="D4" s="2075" t="s">
        <v>3</v>
      </c>
      <c r="E4" s="2075" t="s">
        <v>1041</v>
      </c>
      <c r="F4" s="2075" t="s">
        <v>1042</v>
      </c>
    </row>
    <row r="5" spans="1:6" ht="14" customHeight="1" thickBot="1">
      <c r="A5" s="454" t="s">
        <v>6</v>
      </c>
      <c r="B5" s="2072"/>
      <c r="C5" s="2074"/>
      <c r="D5" s="2076"/>
      <c r="E5" s="2076"/>
      <c r="F5" s="2076"/>
    </row>
    <row r="6" spans="1:6" ht="12.75" customHeight="1" thickBot="1">
      <c r="A6" s="3">
        <v>1</v>
      </c>
      <c r="B6" s="4">
        <v>2</v>
      </c>
      <c r="C6" s="1887">
        <v>3</v>
      </c>
      <c r="D6" s="4">
        <v>4</v>
      </c>
      <c r="E6" s="5">
        <v>5</v>
      </c>
      <c r="F6" s="5">
        <v>6</v>
      </c>
    </row>
    <row r="7" spans="1:6" ht="30" customHeight="1">
      <c r="A7" s="480"/>
      <c r="B7" s="653" t="s">
        <v>900</v>
      </c>
      <c r="C7" s="1874"/>
      <c r="D7" s="481"/>
      <c r="E7" s="480"/>
      <c r="F7" s="480"/>
    </row>
    <row r="8" spans="1:6" ht="17">
      <c r="A8" s="35" t="s">
        <v>10</v>
      </c>
      <c r="B8" s="465" t="s">
        <v>11</v>
      </c>
      <c r="C8" s="1875"/>
      <c r="D8" s="23"/>
      <c r="E8" s="24"/>
      <c r="F8" s="24"/>
    </row>
    <row r="9" spans="1:6" ht="14" customHeight="1">
      <c r="A9" s="35" t="s">
        <v>12</v>
      </c>
      <c r="B9" s="38" t="s">
        <v>13</v>
      </c>
      <c r="F9" s="635"/>
    </row>
    <row r="10" spans="1:6" ht="16">
      <c r="A10" s="35"/>
      <c r="B10" s="38"/>
      <c r="C10" s="1783" t="s">
        <v>1106</v>
      </c>
      <c r="D10" s="13">
        <v>145</v>
      </c>
      <c r="E10" s="40"/>
      <c r="F10" s="635"/>
    </row>
    <row r="11" spans="1:6" s="14" customFormat="1" ht="16" customHeight="1">
      <c r="A11" s="35" t="s">
        <v>14</v>
      </c>
      <c r="B11" s="38" t="s">
        <v>15</v>
      </c>
      <c r="C11" s="1876"/>
      <c r="D11" s="13"/>
      <c r="E11" s="10"/>
      <c r="F11" s="635"/>
    </row>
    <row r="12" spans="1:6" s="14" customFormat="1" ht="16" customHeight="1">
      <c r="A12" s="35"/>
      <c r="B12" s="38"/>
      <c r="C12" s="1783" t="s">
        <v>1106</v>
      </c>
      <c r="D12" s="13">
        <v>289</v>
      </c>
      <c r="E12" s="40"/>
      <c r="F12" s="635"/>
    </row>
    <row r="13" spans="1:6" ht="183" customHeight="1">
      <c r="A13" s="35" t="s">
        <v>16</v>
      </c>
      <c r="B13" s="38" t="s">
        <v>17</v>
      </c>
      <c r="F13" s="635"/>
    </row>
    <row r="14" spans="1:6" ht="14" customHeight="1">
      <c r="A14" s="35"/>
      <c r="B14" s="38"/>
      <c r="C14" s="1783" t="s">
        <v>1106</v>
      </c>
      <c r="D14" s="13">
        <v>24</v>
      </c>
      <c r="E14" s="40"/>
      <c r="F14" s="635"/>
    </row>
    <row r="15" spans="1:6" ht="120" customHeight="1">
      <c r="A15" s="35" t="s">
        <v>18</v>
      </c>
      <c r="B15" s="38" t="s">
        <v>19</v>
      </c>
      <c r="F15" s="635"/>
    </row>
    <row r="16" spans="1:6" ht="12.75" customHeight="1">
      <c r="A16" s="35"/>
      <c r="B16" s="38"/>
      <c r="C16" s="1783" t="s">
        <v>1106</v>
      </c>
      <c r="D16" s="13">
        <v>44</v>
      </c>
      <c r="E16" s="40"/>
      <c r="F16" s="635"/>
    </row>
    <row r="17" spans="1:6">
      <c r="A17" s="35"/>
      <c r="B17" s="38"/>
      <c r="C17" s="1783"/>
      <c r="E17" s="40"/>
      <c r="F17" s="635"/>
    </row>
    <row r="18" spans="1:6" ht="98">
      <c r="A18" s="35" t="s">
        <v>20</v>
      </c>
      <c r="B18" s="38" t="s">
        <v>21</v>
      </c>
      <c r="D18" s="41"/>
      <c r="F18" s="635"/>
    </row>
    <row r="19" spans="1:6" ht="16">
      <c r="A19" s="35"/>
      <c r="B19" s="33"/>
      <c r="C19" s="1783" t="s">
        <v>22</v>
      </c>
      <c r="D19" s="13">
        <v>468</v>
      </c>
      <c r="F19" s="635"/>
    </row>
    <row r="20" spans="1:6" ht="70">
      <c r="A20" s="35" t="s">
        <v>23</v>
      </c>
      <c r="B20" s="38" t="s">
        <v>1121</v>
      </c>
      <c r="D20" s="41"/>
      <c r="F20" s="635"/>
    </row>
    <row r="21" spans="1:6" ht="16">
      <c r="A21" s="35"/>
      <c r="B21" s="33"/>
      <c r="C21" s="1783" t="s">
        <v>22</v>
      </c>
      <c r="D21" s="13">
        <v>725</v>
      </c>
      <c r="E21" s="42"/>
      <c r="F21" s="635"/>
    </row>
    <row r="22" spans="1:6" ht="181">
      <c r="A22" s="35" t="s">
        <v>24</v>
      </c>
      <c r="B22" s="38" t="s">
        <v>25</v>
      </c>
      <c r="F22" s="635"/>
    </row>
    <row r="23" spans="1:6" ht="12.75" customHeight="1">
      <c r="A23" s="35"/>
      <c r="B23" s="38"/>
      <c r="C23" s="1783" t="s">
        <v>1106</v>
      </c>
      <c r="D23" s="13">
        <v>907</v>
      </c>
      <c r="E23" s="40"/>
      <c r="F23" s="635"/>
    </row>
    <row r="24" spans="1:6" ht="14" customHeight="1">
      <c r="A24" s="35" t="s">
        <v>26</v>
      </c>
      <c r="B24" s="38" t="s">
        <v>27</v>
      </c>
      <c r="C24" s="1783"/>
      <c r="F24" s="635"/>
    </row>
    <row r="25" spans="1:6" ht="14" customHeight="1">
      <c r="B25" s="38"/>
      <c r="C25" s="1783" t="s">
        <v>1106</v>
      </c>
      <c r="D25" s="13">
        <v>625</v>
      </c>
      <c r="E25" s="40"/>
      <c r="F25" s="635"/>
    </row>
    <row r="26" spans="1:6" ht="14" customHeight="1">
      <c r="B26" s="38"/>
      <c r="C26" s="1783"/>
      <c r="E26" s="40"/>
      <c r="F26" s="635"/>
    </row>
    <row r="27" spans="1:6" ht="14" customHeight="1" thickBot="1">
      <c r="B27" s="466"/>
      <c r="C27" s="1875"/>
      <c r="D27" s="20"/>
      <c r="E27" s="18"/>
      <c r="F27" s="647"/>
    </row>
    <row r="28" spans="1:6" ht="17">
      <c r="A28" s="471"/>
      <c r="B28" s="482" t="s">
        <v>986</v>
      </c>
      <c r="C28" s="1877"/>
      <c r="D28" s="473"/>
      <c r="E28" s="472"/>
      <c r="F28" s="650">
        <f>SUM(F10:F27)</f>
        <v>0</v>
      </c>
    </row>
    <row r="29" spans="1:6">
      <c r="B29" s="38"/>
      <c r="C29" s="1783"/>
    </row>
    <row r="30" spans="1:6">
      <c r="B30" s="38"/>
      <c r="C30" s="1783"/>
    </row>
    <row r="31" spans="1:6">
      <c r="B31" s="38"/>
      <c r="C31" s="1783"/>
    </row>
    <row r="32" spans="1:6">
      <c r="B32" s="38"/>
      <c r="C32" s="1783"/>
    </row>
    <row r="33" spans="1:256">
      <c r="B33" s="38"/>
      <c r="C33" s="1783"/>
    </row>
    <row r="34" spans="1:256">
      <c r="B34" s="38"/>
      <c r="C34" s="1783"/>
    </row>
    <row r="35" spans="1:256" ht="14" customHeight="1">
      <c r="B35" s="38"/>
      <c r="C35" s="1783"/>
    </row>
    <row r="36" spans="1:256" ht="16">
      <c r="A36" s="35" t="s">
        <v>29</v>
      </c>
      <c r="B36" s="2066" t="s">
        <v>30</v>
      </c>
      <c r="C36" s="2066"/>
      <c r="D36" s="2066"/>
      <c r="E36" s="24"/>
      <c r="F36" s="24"/>
    </row>
    <row r="37" spans="1:256">
      <c r="A37" s="35"/>
      <c r="B37" s="15"/>
      <c r="C37" s="1875"/>
      <c r="D37" s="44"/>
      <c r="E37" s="24"/>
      <c r="F37" s="24"/>
    </row>
    <row r="38" spans="1:256" ht="14" customHeight="1">
      <c r="A38" s="24"/>
      <c r="B38" s="22"/>
      <c r="C38" s="1875"/>
      <c r="D38" s="23"/>
      <c r="E38" s="24"/>
      <c r="F38" s="24"/>
      <c r="G38" s="21"/>
    </row>
    <row r="39" spans="1:256" ht="65">
      <c r="A39" s="35" t="s">
        <v>31</v>
      </c>
      <c r="B39" s="45" t="s">
        <v>32</v>
      </c>
      <c r="D39" s="41"/>
      <c r="F39" s="635"/>
      <c r="G39" s="21"/>
    </row>
    <row r="40" spans="1:256" ht="12.75" customHeight="1">
      <c r="A40" s="35"/>
      <c r="B40" s="33"/>
      <c r="C40" s="1783" t="s">
        <v>1106</v>
      </c>
      <c r="D40" s="13">
        <v>33</v>
      </c>
      <c r="F40" s="635"/>
      <c r="G40" s="21"/>
    </row>
    <row r="41" spans="1:256" ht="101">
      <c r="A41" s="35" t="s">
        <v>33</v>
      </c>
      <c r="B41" s="38" t="s">
        <v>1089</v>
      </c>
      <c r="F41" s="635"/>
      <c r="G41" s="21"/>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14" customHeight="1">
      <c r="A42" s="35"/>
      <c r="B42" s="38"/>
      <c r="C42" s="1783" t="s">
        <v>1106</v>
      </c>
      <c r="D42" s="13">
        <v>31</v>
      </c>
      <c r="E42" s="40"/>
      <c r="F42" s="635"/>
    </row>
    <row r="43" spans="1:256" ht="154">
      <c r="A43" s="35" t="s">
        <v>34</v>
      </c>
      <c r="B43" s="1598" t="s">
        <v>1090</v>
      </c>
      <c r="D43" s="41"/>
      <c r="F43" s="635"/>
    </row>
    <row r="44" spans="1:256" ht="16">
      <c r="A44" s="35"/>
      <c r="B44" s="33"/>
      <c r="C44" s="1783" t="s">
        <v>35</v>
      </c>
      <c r="D44" s="13">
        <v>24</v>
      </c>
      <c r="F44" s="635"/>
    </row>
    <row r="45" spans="1:256" ht="141">
      <c r="A45" s="35" t="s">
        <v>36</v>
      </c>
      <c r="B45" s="45" t="s">
        <v>1091</v>
      </c>
      <c r="F45" s="635"/>
    </row>
    <row r="46" spans="1:256" ht="14" customHeight="1">
      <c r="A46" s="35"/>
      <c r="B46" s="38"/>
      <c r="C46" s="1783" t="s">
        <v>1107</v>
      </c>
      <c r="D46" s="13">
        <v>25</v>
      </c>
      <c r="E46" s="40"/>
      <c r="F46" s="635"/>
    </row>
    <row r="47" spans="1:256" s="21" customFormat="1" ht="16" customHeight="1">
      <c r="A47" s="35"/>
      <c r="B47" s="33"/>
      <c r="C47" s="1783"/>
      <c r="D47" s="13"/>
      <c r="E47" s="10"/>
      <c r="F47" s="635"/>
      <c r="G47" s="8"/>
    </row>
    <row r="48" spans="1:256" s="21" customFormat="1" ht="16" customHeight="1">
      <c r="A48" s="35"/>
      <c r="B48" s="33"/>
      <c r="C48" s="1783"/>
      <c r="D48" s="13"/>
      <c r="E48" s="10"/>
      <c r="F48" s="635"/>
      <c r="G48" s="8"/>
    </row>
    <row r="49" spans="1:7" s="21" customFormat="1" ht="16">
      <c r="A49" s="35"/>
      <c r="B49" s="33"/>
      <c r="C49" s="1783"/>
      <c r="D49" s="13"/>
      <c r="E49" s="10"/>
      <c r="F49" s="635"/>
      <c r="G49" s="8"/>
    </row>
    <row r="50" spans="1:7" s="21" customFormat="1" ht="332">
      <c r="A50" s="35" t="s">
        <v>37</v>
      </c>
      <c r="B50" s="45" t="s">
        <v>1092</v>
      </c>
      <c r="C50" s="1876"/>
      <c r="D50" s="13"/>
      <c r="E50" s="10"/>
      <c r="F50" s="635"/>
      <c r="G50" s="8"/>
    </row>
    <row r="51" spans="1:7" s="21" customFormat="1" ht="16">
      <c r="A51" s="35"/>
      <c r="B51" s="38"/>
      <c r="C51" s="1783" t="s">
        <v>1106</v>
      </c>
      <c r="D51" s="13">
        <v>124</v>
      </c>
      <c r="E51" s="40"/>
      <c r="F51" s="635"/>
      <c r="G51" s="8"/>
    </row>
    <row r="52" spans="1:7" s="21" customFormat="1" ht="98">
      <c r="A52" s="35" t="s">
        <v>38</v>
      </c>
      <c r="B52" s="38" t="s">
        <v>1093</v>
      </c>
      <c r="C52" s="1876"/>
      <c r="D52" s="13"/>
      <c r="E52" s="10"/>
      <c r="F52" s="635"/>
      <c r="G52" s="8"/>
    </row>
    <row r="53" spans="1:7" s="21" customFormat="1" ht="16">
      <c r="A53" s="35"/>
      <c r="B53" s="38"/>
      <c r="C53" s="1783" t="s">
        <v>1106</v>
      </c>
      <c r="D53" s="13">
        <v>2.5</v>
      </c>
      <c r="E53" s="40"/>
      <c r="F53" s="635"/>
      <c r="G53" s="8"/>
    </row>
    <row r="54" spans="1:7" s="21" customFormat="1" ht="28">
      <c r="A54" s="35" t="s">
        <v>39</v>
      </c>
      <c r="B54" s="38" t="s">
        <v>40</v>
      </c>
      <c r="C54" s="1783"/>
      <c r="D54" s="13"/>
      <c r="E54" s="40"/>
      <c r="F54" s="635"/>
      <c r="G54" s="8"/>
    </row>
    <row r="55" spans="1:7" ht="16">
      <c r="A55" s="35"/>
      <c r="B55" s="38"/>
      <c r="C55" s="1783" t="s">
        <v>1106</v>
      </c>
      <c r="D55" s="13">
        <v>126.5</v>
      </c>
      <c r="E55" s="40"/>
      <c r="F55" s="635"/>
    </row>
    <row r="56" spans="1:7" ht="98">
      <c r="A56" s="35" t="s">
        <v>41</v>
      </c>
      <c r="B56" s="38" t="s">
        <v>42</v>
      </c>
      <c r="D56" s="41"/>
      <c r="F56" s="635"/>
    </row>
    <row r="57" spans="1:7" ht="12.75" customHeight="1">
      <c r="A57" s="35"/>
      <c r="B57" s="33"/>
      <c r="C57" s="1783" t="s">
        <v>43</v>
      </c>
      <c r="D57" s="13">
        <v>5500</v>
      </c>
      <c r="F57" s="635"/>
    </row>
    <row r="58" spans="1:7" ht="98">
      <c r="A58" s="35" t="s">
        <v>44</v>
      </c>
      <c r="B58" s="38" t="s">
        <v>45</v>
      </c>
      <c r="D58" s="41"/>
      <c r="F58" s="635"/>
    </row>
    <row r="59" spans="1:7">
      <c r="A59" s="35"/>
      <c r="B59" s="33"/>
      <c r="C59" s="1783" t="s">
        <v>43</v>
      </c>
      <c r="D59" s="13">
        <v>12650</v>
      </c>
      <c r="F59" s="635"/>
    </row>
    <row r="60" spans="1:7" ht="15" thickBot="1">
      <c r="A60" s="35"/>
      <c r="B60" s="466"/>
      <c r="C60" s="1875"/>
      <c r="D60" s="20"/>
      <c r="E60" s="18"/>
      <c r="F60" s="647"/>
    </row>
    <row r="61" spans="1:7" ht="25" customHeight="1">
      <c r="A61" s="471"/>
      <c r="B61" s="2078" t="s">
        <v>987</v>
      </c>
      <c r="C61" s="2078"/>
      <c r="D61" s="2078"/>
      <c r="E61" s="472"/>
      <c r="F61" s="650">
        <f>SUM(F40:F60)</f>
        <v>0</v>
      </c>
    </row>
    <row r="62" spans="1:7" ht="12.75" customHeight="1">
      <c r="B62" s="38"/>
      <c r="F62" s="635"/>
    </row>
    <row r="63" spans="1:7">
      <c r="B63" s="38"/>
      <c r="F63" s="635"/>
    </row>
    <row r="64" spans="1:7">
      <c r="B64" s="38"/>
      <c r="F64" s="635"/>
    </row>
    <row r="65" spans="1:6">
      <c r="B65" s="38"/>
      <c r="F65" s="635"/>
    </row>
    <row r="66" spans="1:6" ht="17">
      <c r="A66" s="46" t="s">
        <v>46</v>
      </c>
      <c r="B66" s="465" t="s">
        <v>47</v>
      </c>
      <c r="C66" s="1875"/>
      <c r="D66" s="17"/>
      <c r="E66" s="24"/>
      <c r="F66" s="648"/>
    </row>
    <row r="67" spans="1:6">
      <c r="A67" s="24"/>
      <c r="B67" s="22"/>
      <c r="C67" s="1875"/>
      <c r="D67" s="17"/>
      <c r="E67" s="24"/>
      <c r="F67" s="648"/>
    </row>
    <row r="68" spans="1:6" ht="70" customHeight="1">
      <c r="A68" s="35" t="s">
        <v>48</v>
      </c>
      <c r="B68" s="45" t="s">
        <v>49</v>
      </c>
      <c r="D68" s="41"/>
      <c r="F68" s="635"/>
    </row>
    <row r="69" spans="1:6" ht="16">
      <c r="A69" s="35"/>
      <c r="B69" s="33"/>
      <c r="C69" s="1783" t="s">
        <v>22</v>
      </c>
      <c r="D69" s="13">
        <v>39</v>
      </c>
      <c r="F69" s="635"/>
    </row>
    <row r="70" spans="1:6" ht="56">
      <c r="A70" s="35" t="s">
        <v>50</v>
      </c>
      <c r="B70" s="45" t="s">
        <v>51</v>
      </c>
      <c r="D70" s="41"/>
      <c r="F70" s="635"/>
    </row>
    <row r="71" spans="1:6" ht="16">
      <c r="A71" s="35"/>
      <c r="B71" s="33"/>
      <c r="C71" s="1783" t="s">
        <v>22</v>
      </c>
      <c r="D71" s="13">
        <v>198</v>
      </c>
      <c r="F71" s="635"/>
    </row>
    <row r="72" spans="1:6" ht="56">
      <c r="A72" s="35" t="s">
        <v>52</v>
      </c>
      <c r="B72" s="45" t="s">
        <v>53</v>
      </c>
      <c r="D72" s="41"/>
      <c r="F72" s="635"/>
    </row>
    <row r="73" spans="1:6" ht="16">
      <c r="A73" s="35"/>
      <c r="B73" s="33"/>
      <c r="C73" s="1783" t="s">
        <v>22</v>
      </c>
      <c r="D73" s="13">
        <v>81</v>
      </c>
      <c r="F73" s="635"/>
    </row>
    <row r="74" spans="1:6">
      <c r="A74" s="35"/>
      <c r="B74" s="33"/>
      <c r="C74" s="1783"/>
      <c r="F74" s="635"/>
    </row>
    <row r="75" spans="1:6" ht="12.75" customHeight="1" thickBot="1">
      <c r="B75" s="466"/>
      <c r="C75" s="1875"/>
      <c r="D75" s="20"/>
      <c r="E75" s="18"/>
      <c r="F75" s="647"/>
    </row>
    <row r="76" spans="1:6" ht="17">
      <c r="A76" s="471"/>
      <c r="B76" s="482" t="s">
        <v>988</v>
      </c>
      <c r="C76" s="1888"/>
      <c r="D76" s="665"/>
      <c r="E76" s="664"/>
      <c r="F76" s="650">
        <f>SUM(F69:F75)</f>
        <v>0</v>
      </c>
    </row>
    <row r="77" spans="1:6" ht="16">
      <c r="B77" s="666"/>
      <c r="C77" s="1879"/>
      <c r="D77" s="68"/>
      <c r="E77" s="106"/>
      <c r="F77" s="667"/>
    </row>
    <row r="78" spans="1:6">
      <c r="B78" s="33"/>
      <c r="E78" s="19"/>
      <c r="F78" s="649"/>
    </row>
    <row r="79" spans="1:6">
      <c r="B79" s="33"/>
      <c r="E79" s="19"/>
      <c r="F79" s="19"/>
    </row>
    <row r="80" spans="1:6" ht="17">
      <c r="A80" s="46" t="s">
        <v>54</v>
      </c>
      <c r="B80" s="465" t="s">
        <v>55</v>
      </c>
      <c r="C80" s="1875"/>
      <c r="D80" s="17"/>
      <c r="E80" s="24"/>
      <c r="F80" s="24"/>
    </row>
    <row r="81" spans="1:7">
      <c r="A81" s="46"/>
      <c r="B81" s="15"/>
      <c r="C81" s="1875"/>
      <c r="D81" s="17"/>
      <c r="E81" s="24"/>
      <c r="F81" s="24"/>
    </row>
    <row r="82" spans="1:7">
      <c r="A82" s="24"/>
      <c r="B82" s="22"/>
      <c r="C82" s="1875"/>
      <c r="D82" s="17"/>
      <c r="E82" s="24"/>
      <c r="F82" s="24"/>
    </row>
    <row r="83" spans="1:7" ht="112">
      <c r="A83" s="35" t="s">
        <v>57</v>
      </c>
      <c r="B83" s="45" t="s">
        <v>58</v>
      </c>
      <c r="D83" s="41"/>
    </row>
    <row r="84" spans="1:7" ht="16">
      <c r="A84" s="35"/>
      <c r="B84" s="33"/>
      <c r="C84" s="1783" t="s">
        <v>22</v>
      </c>
      <c r="D84" s="13">
        <v>25</v>
      </c>
      <c r="E84" s="47"/>
      <c r="F84" s="47"/>
    </row>
    <row r="85" spans="1:7" ht="84">
      <c r="A85" s="35" t="s">
        <v>59</v>
      </c>
      <c r="B85" s="48" t="s">
        <v>60</v>
      </c>
      <c r="D85" s="41"/>
      <c r="E85" s="47"/>
      <c r="F85" s="47"/>
    </row>
    <row r="86" spans="1:7" ht="21" customHeight="1" thickBot="1">
      <c r="A86" s="35"/>
      <c r="B86" s="33"/>
      <c r="C86" s="1783" t="s">
        <v>22</v>
      </c>
      <c r="D86" s="13">
        <v>25</v>
      </c>
      <c r="E86" s="47"/>
      <c r="F86" s="47"/>
    </row>
    <row r="87" spans="1:7" ht="31" customHeight="1">
      <c r="A87" s="471"/>
      <c r="B87" s="482" t="s">
        <v>989</v>
      </c>
      <c r="C87" s="1877"/>
      <c r="D87" s="473"/>
      <c r="E87" s="651"/>
      <c r="F87" s="483">
        <f>SUM(F84:F86)</f>
        <v>0</v>
      </c>
    </row>
    <row r="88" spans="1:7" ht="12.75" customHeight="1">
      <c r="B88" s="33"/>
    </row>
    <row r="89" spans="1:7">
      <c r="B89" s="33"/>
      <c r="E89" s="8"/>
    </row>
    <row r="90" spans="1:7">
      <c r="B90" s="33"/>
    </row>
    <row r="91" spans="1:7">
      <c r="B91" s="33"/>
    </row>
    <row r="92" spans="1:7">
      <c r="B92" s="33"/>
    </row>
    <row r="93" spans="1:7" ht="12.75" customHeight="1">
      <c r="B93" s="33"/>
    </row>
    <row r="94" spans="1:7" ht="21" customHeight="1">
      <c r="A94" s="46" t="s">
        <v>62</v>
      </c>
      <c r="B94" s="465" t="s">
        <v>63</v>
      </c>
      <c r="C94" s="1875"/>
      <c r="D94" s="17"/>
      <c r="E94" s="51"/>
      <c r="F94" s="24"/>
    </row>
    <row r="95" spans="1:7" ht="12.75" customHeight="1">
      <c r="A95" s="46"/>
      <c r="B95" s="453"/>
      <c r="C95" s="1875"/>
      <c r="D95" s="17"/>
      <c r="E95" s="51"/>
      <c r="F95" s="24"/>
    </row>
    <row r="96" spans="1:7" ht="257" customHeight="1">
      <c r="A96" s="35" t="s">
        <v>64</v>
      </c>
      <c r="B96" s="45" t="s">
        <v>1094</v>
      </c>
      <c r="D96" s="41"/>
      <c r="E96" s="52"/>
      <c r="G96" s="14"/>
    </row>
    <row r="97" spans="1:7" ht="16">
      <c r="A97" s="35"/>
      <c r="B97" s="33"/>
      <c r="C97" s="1783" t="s">
        <v>22</v>
      </c>
      <c r="D97" s="13">
        <v>30</v>
      </c>
      <c r="E97" s="47"/>
      <c r="F97" s="47"/>
      <c r="G97" s="14"/>
    </row>
    <row r="98" spans="1:7" ht="225" customHeight="1">
      <c r="A98" s="35" t="s">
        <v>65</v>
      </c>
      <c r="B98" s="38" t="s">
        <v>66</v>
      </c>
      <c r="C98" s="1783"/>
      <c r="E98" s="47"/>
      <c r="F98" s="47"/>
    </row>
    <row r="99" spans="1:7" ht="18">
      <c r="A99" s="35"/>
      <c r="B99" s="33"/>
      <c r="C99" s="1783" t="s">
        <v>22</v>
      </c>
      <c r="D99" s="13">
        <v>26</v>
      </c>
      <c r="E99" s="47"/>
      <c r="F99" s="47"/>
      <c r="G99" s="25"/>
    </row>
    <row r="100" spans="1:7" s="21" customFormat="1" ht="18">
      <c r="A100" s="35"/>
      <c r="B100" s="33"/>
      <c r="C100" s="1783"/>
      <c r="D100" s="13"/>
      <c r="E100" s="52"/>
      <c r="F100" s="10"/>
      <c r="G100" s="25"/>
    </row>
    <row r="101" spans="1:7" s="21" customFormat="1" ht="219">
      <c r="A101" s="35" t="s">
        <v>67</v>
      </c>
      <c r="B101" s="38" t="s">
        <v>68</v>
      </c>
      <c r="C101" s="1783"/>
      <c r="D101" s="13"/>
      <c r="E101" s="52"/>
      <c r="F101" s="10"/>
      <c r="G101" s="25"/>
    </row>
    <row r="102" spans="1:7" s="21" customFormat="1" ht="18">
      <c r="A102" s="35"/>
      <c r="B102" s="33"/>
      <c r="C102" s="1783" t="s">
        <v>22</v>
      </c>
      <c r="D102" s="13">
        <v>29</v>
      </c>
      <c r="E102" s="47"/>
      <c r="F102" s="47"/>
      <c r="G102" s="25"/>
    </row>
    <row r="103" spans="1:7" s="21" customFormat="1" ht="84">
      <c r="A103" s="35" t="s">
        <v>69</v>
      </c>
      <c r="B103" s="38" t="s">
        <v>70</v>
      </c>
      <c r="C103" s="1783"/>
      <c r="D103" s="13"/>
      <c r="E103" s="47"/>
      <c r="F103" s="47"/>
      <c r="G103" s="32"/>
    </row>
    <row r="104" spans="1:7" s="21" customFormat="1" ht="20">
      <c r="A104" s="35"/>
      <c r="B104" s="33"/>
      <c r="C104" s="1783" t="s">
        <v>22</v>
      </c>
      <c r="D104" s="13">
        <v>2</v>
      </c>
      <c r="E104" s="47"/>
      <c r="F104" s="47"/>
      <c r="G104" s="32"/>
    </row>
    <row r="105" spans="1:7" s="21" customFormat="1" ht="196">
      <c r="A105" s="35" t="s">
        <v>71</v>
      </c>
      <c r="B105" s="38" t="s">
        <v>72</v>
      </c>
      <c r="C105" s="84"/>
      <c r="D105" s="53"/>
      <c r="E105" s="54"/>
      <c r="F105" s="47"/>
      <c r="G105" s="32"/>
    </row>
    <row r="106" spans="1:7" s="14" customFormat="1" ht="20">
      <c r="A106" s="35"/>
      <c r="B106" s="33"/>
      <c r="C106" s="84" t="s">
        <v>22</v>
      </c>
      <c r="D106" s="55">
        <v>8</v>
      </c>
      <c r="E106" s="54"/>
      <c r="F106" s="47"/>
      <c r="G106" s="32"/>
    </row>
    <row r="107" spans="1:7" s="14" customFormat="1" ht="238">
      <c r="A107" s="35" t="s">
        <v>73</v>
      </c>
      <c r="B107" s="56" t="s">
        <v>74</v>
      </c>
      <c r="C107" s="84"/>
      <c r="D107" s="53"/>
      <c r="E107" s="54"/>
      <c r="F107" s="47"/>
      <c r="G107" s="32"/>
    </row>
    <row r="108" spans="1:7" s="14" customFormat="1" ht="21" thickBot="1">
      <c r="A108" s="35"/>
      <c r="B108" s="466"/>
      <c r="C108" s="1889" t="s">
        <v>22</v>
      </c>
      <c r="D108" s="668">
        <v>17</v>
      </c>
      <c r="E108" s="669"/>
      <c r="F108" s="47"/>
      <c r="G108" s="32"/>
    </row>
    <row r="109" spans="1:7" ht="20">
      <c r="A109" s="471"/>
      <c r="B109" s="670" t="s">
        <v>1005</v>
      </c>
      <c r="C109" s="1888"/>
      <c r="D109" s="477"/>
      <c r="E109" s="478"/>
      <c r="F109" s="478">
        <f>SUM(F97:F108)</f>
        <v>0</v>
      </c>
      <c r="G109" s="32"/>
    </row>
    <row r="110" spans="1:7" s="25" customFormat="1" ht="20">
      <c r="A110" s="10"/>
      <c r="B110" s="33"/>
      <c r="C110" s="1876"/>
      <c r="D110" s="13"/>
      <c r="E110" s="57"/>
      <c r="F110" s="19"/>
      <c r="G110" s="32"/>
    </row>
    <row r="111" spans="1:7" s="25" customFormat="1" ht="20">
      <c r="A111" s="10"/>
      <c r="B111" s="33"/>
      <c r="C111" s="1876"/>
      <c r="D111" s="13"/>
      <c r="E111" s="57"/>
      <c r="F111" s="19"/>
      <c r="G111" s="32"/>
    </row>
    <row r="112" spans="1:7" s="25" customFormat="1" ht="20">
      <c r="A112" s="10"/>
      <c r="B112" s="33"/>
      <c r="C112" s="1876"/>
      <c r="D112" s="13"/>
      <c r="E112" s="57"/>
      <c r="F112" s="19"/>
      <c r="G112" s="32"/>
    </row>
    <row r="113" spans="1:7" s="25" customFormat="1" ht="20">
      <c r="A113" s="10"/>
      <c r="B113" s="33"/>
      <c r="C113" s="1876"/>
      <c r="D113" s="13"/>
      <c r="E113" s="57"/>
      <c r="F113" s="19"/>
      <c r="G113" s="32"/>
    </row>
    <row r="114" spans="1:7" s="25" customFormat="1" ht="18">
      <c r="A114" s="10"/>
      <c r="B114" s="2070" t="s">
        <v>75</v>
      </c>
      <c r="C114" s="2070"/>
      <c r="D114" s="2070"/>
      <c r="E114" s="10"/>
      <c r="F114" s="58"/>
      <c r="G114" s="8"/>
    </row>
    <row r="115" spans="1:7" s="25" customFormat="1" ht="18">
      <c r="A115" s="10"/>
      <c r="B115" s="59"/>
      <c r="C115" s="1879"/>
      <c r="D115" s="60"/>
      <c r="E115" s="10"/>
      <c r="F115" s="61"/>
      <c r="G115" s="8"/>
    </row>
    <row r="116" spans="1:7" s="32" customFormat="1" ht="20">
      <c r="A116" s="34" t="s">
        <v>10</v>
      </c>
      <c r="B116" s="62" t="s">
        <v>11</v>
      </c>
      <c r="C116" s="1880"/>
      <c r="D116" s="64"/>
      <c r="E116" s="63" t="s">
        <v>76</v>
      </c>
      <c r="F116" s="65"/>
      <c r="G116" s="8"/>
    </row>
    <row r="117" spans="1:7" s="32" customFormat="1" ht="20">
      <c r="A117" s="34" t="s">
        <v>29</v>
      </c>
      <c r="B117" s="62" t="s">
        <v>77</v>
      </c>
      <c r="C117" s="1880"/>
      <c r="D117" s="64"/>
      <c r="E117" s="63" t="s">
        <v>76</v>
      </c>
      <c r="F117" s="65"/>
      <c r="G117" s="8"/>
    </row>
    <row r="118" spans="1:7" s="32" customFormat="1" ht="20">
      <c r="A118" s="34" t="s">
        <v>46</v>
      </c>
      <c r="B118" s="62" t="s">
        <v>47</v>
      </c>
      <c r="C118" s="1880"/>
      <c r="D118" s="64"/>
      <c r="E118" s="63" t="s">
        <v>76</v>
      </c>
      <c r="F118" s="65"/>
      <c r="G118" s="8"/>
    </row>
    <row r="119" spans="1:7" s="32" customFormat="1" ht="20">
      <c r="A119" s="34" t="s">
        <v>54</v>
      </c>
      <c r="B119" s="62" t="s">
        <v>55</v>
      </c>
      <c r="C119" s="1880"/>
      <c r="D119" s="64"/>
      <c r="E119" s="63" t="s">
        <v>76</v>
      </c>
      <c r="F119" s="65"/>
      <c r="G119" s="8"/>
    </row>
    <row r="120" spans="1:7" s="32" customFormat="1" ht="20">
      <c r="A120" s="34" t="s">
        <v>62</v>
      </c>
      <c r="B120" s="62" t="s">
        <v>63</v>
      </c>
      <c r="C120" s="1880"/>
      <c r="D120" s="64"/>
      <c r="E120" s="63" t="s">
        <v>76</v>
      </c>
      <c r="F120" s="65"/>
      <c r="G120" s="8"/>
    </row>
    <row r="121" spans="1:7" s="32" customFormat="1" ht="20">
      <c r="A121" s="9"/>
      <c r="B121" s="67"/>
      <c r="C121" s="1879"/>
      <c r="D121" s="68"/>
      <c r="E121" s="69" t="s">
        <v>28</v>
      </c>
      <c r="F121" s="50">
        <f>SUM(F116:F120)</f>
        <v>0</v>
      </c>
      <c r="G121" s="8"/>
    </row>
    <row r="122" spans="1:7" s="32" customFormat="1" ht="20">
      <c r="A122" s="9"/>
      <c r="B122" s="67"/>
      <c r="C122" s="1879"/>
      <c r="D122" s="68"/>
      <c r="E122" s="106"/>
      <c r="F122" s="123"/>
      <c r="G122" s="8"/>
    </row>
    <row r="123" spans="1:7" s="32" customFormat="1" ht="20">
      <c r="A123" s="9"/>
      <c r="B123" s="67"/>
      <c r="C123" s="1879"/>
      <c r="D123" s="68"/>
      <c r="E123" s="106"/>
      <c r="F123" s="123"/>
      <c r="G123" s="8"/>
    </row>
    <row r="124" spans="1:7" s="32" customFormat="1" ht="20">
      <c r="A124" s="9"/>
      <c r="B124" s="67"/>
      <c r="C124" s="1879"/>
      <c r="D124" s="68"/>
      <c r="E124" s="106"/>
      <c r="F124" s="123"/>
      <c r="G124" s="8"/>
    </row>
    <row r="125" spans="1:7" s="32" customFormat="1" ht="20">
      <c r="A125" s="10"/>
      <c r="B125" s="33"/>
      <c r="C125" s="1876"/>
      <c r="D125" s="13"/>
      <c r="E125" s="19"/>
      <c r="F125" s="19"/>
      <c r="G125" s="8"/>
    </row>
    <row r="126" spans="1:7" s="32" customFormat="1" ht="20">
      <c r="A126" s="16" t="s">
        <v>78</v>
      </c>
      <c r="B126" s="659" t="s">
        <v>79</v>
      </c>
      <c r="C126" s="1875"/>
      <c r="D126" s="17"/>
      <c r="E126" s="24"/>
      <c r="F126" s="24"/>
      <c r="G126" s="8"/>
    </row>
    <row r="127" spans="1:7">
      <c r="A127" s="24"/>
      <c r="B127" s="22"/>
      <c r="C127" s="1875"/>
      <c r="D127" s="17"/>
      <c r="E127" s="24"/>
      <c r="F127" s="24"/>
    </row>
    <row r="128" spans="1:7" ht="17">
      <c r="A128" s="35" t="s">
        <v>80</v>
      </c>
      <c r="B128" s="465" t="s">
        <v>81</v>
      </c>
      <c r="C128" s="1875"/>
      <c r="D128" s="17"/>
      <c r="E128" s="24"/>
      <c r="F128" s="24"/>
    </row>
    <row r="129" spans="1:7">
      <c r="A129" s="35"/>
      <c r="B129" s="15"/>
      <c r="C129" s="1875"/>
      <c r="D129" s="17"/>
      <c r="E129" s="24"/>
      <c r="F129" s="24"/>
    </row>
    <row r="130" spans="1:7" ht="14" customHeight="1">
      <c r="A130" s="24"/>
      <c r="B130" s="22"/>
      <c r="C130" s="1875"/>
      <c r="D130" s="17"/>
      <c r="E130" s="24"/>
      <c r="F130" s="24"/>
      <c r="G130" s="39"/>
    </row>
    <row r="131" spans="1:7" ht="169" customHeight="1">
      <c r="A131" s="35" t="s">
        <v>82</v>
      </c>
      <c r="B131" s="45" t="s">
        <v>83</v>
      </c>
      <c r="D131" s="41"/>
      <c r="E131" s="52"/>
      <c r="G131" s="39"/>
    </row>
    <row r="132" spans="1:7" ht="14" customHeight="1">
      <c r="A132" s="35"/>
      <c r="B132" s="33"/>
      <c r="C132" s="1783" t="s">
        <v>43</v>
      </c>
      <c r="D132" s="13">
        <v>20500</v>
      </c>
      <c r="E132" s="47"/>
      <c r="F132" s="47"/>
      <c r="G132" s="39"/>
    </row>
    <row r="133" spans="1:7" ht="90" customHeight="1">
      <c r="A133" s="35" t="s">
        <v>84</v>
      </c>
      <c r="B133" s="45" t="s">
        <v>85</v>
      </c>
      <c r="D133" s="41"/>
      <c r="E133" s="47"/>
      <c r="F133" s="47"/>
      <c r="G133" s="39"/>
    </row>
    <row r="134" spans="1:7">
      <c r="A134" s="35"/>
      <c r="B134" s="33"/>
      <c r="C134" s="1783" t="s">
        <v>86</v>
      </c>
      <c r="D134" s="13">
        <v>14</v>
      </c>
      <c r="E134" s="54"/>
      <c r="F134" s="47"/>
      <c r="G134" s="39"/>
    </row>
    <row r="135" spans="1:7" ht="15" thickBot="1">
      <c r="B135" s="466"/>
      <c r="C135" s="1875"/>
      <c r="D135" s="20"/>
      <c r="E135" s="470"/>
      <c r="F135" s="470"/>
      <c r="G135" s="39"/>
    </row>
    <row r="136" spans="1:7" ht="17">
      <c r="A136" s="471"/>
      <c r="B136" s="482" t="s">
        <v>990</v>
      </c>
      <c r="C136" s="1877"/>
      <c r="D136" s="473"/>
      <c r="E136" s="474"/>
      <c r="F136" s="483">
        <f>SUM(F132:F135)</f>
        <v>0</v>
      </c>
    </row>
    <row r="137" spans="1:7">
      <c r="D137" s="41"/>
    </row>
    <row r="138" spans="1:7" ht="14" customHeight="1">
      <c r="D138" s="41"/>
    </row>
    <row r="139" spans="1:7" ht="28" customHeight="1">
      <c r="A139" s="35" t="s">
        <v>87</v>
      </c>
      <c r="B139" s="465" t="s">
        <v>88</v>
      </c>
      <c r="C139" s="1875"/>
      <c r="D139" s="17"/>
      <c r="E139" s="24"/>
      <c r="F139" s="24"/>
    </row>
    <row r="140" spans="1:7">
      <c r="B140" s="48"/>
      <c r="D140" s="41"/>
    </row>
    <row r="141" spans="1:7" s="37" customFormat="1" ht="155">
      <c r="A141" s="35" t="s">
        <v>89</v>
      </c>
      <c r="B141" s="72" t="s">
        <v>90</v>
      </c>
      <c r="C141" s="1766"/>
      <c r="D141" s="73"/>
      <c r="E141" s="74"/>
      <c r="F141" s="75"/>
      <c r="G141" s="8"/>
    </row>
    <row r="142" spans="1:7">
      <c r="A142" s="35"/>
      <c r="B142" s="76"/>
      <c r="C142" s="1747" t="s">
        <v>86</v>
      </c>
      <c r="D142" s="73">
        <v>65</v>
      </c>
      <c r="E142" s="77"/>
      <c r="F142" s="77"/>
    </row>
    <row r="143" spans="1:7" s="39" customFormat="1" ht="126">
      <c r="A143" s="35" t="s">
        <v>91</v>
      </c>
      <c r="B143" s="72" t="s">
        <v>92</v>
      </c>
      <c r="C143" s="1766"/>
      <c r="D143" s="73"/>
      <c r="E143" s="77"/>
      <c r="F143" s="77"/>
      <c r="G143" s="8"/>
    </row>
    <row r="144" spans="1:7" s="39" customFormat="1">
      <c r="A144" s="35"/>
      <c r="B144" s="76"/>
      <c r="C144" s="1747" t="s">
        <v>86</v>
      </c>
      <c r="D144" s="73">
        <v>130</v>
      </c>
      <c r="E144" s="77"/>
      <c r="F144" s="77"/>
      <c r="G144" s="8"/>
    </row>
    <row r="145" spans="1:7">
      <c r="A145" s="35"/>
      <c r="B145" s="76"/>
      <c r="C145" s="1747"/>
      <c r="D145" s="73"/>
      <c r="E145" s="77"/>
      <c r="F145" s="77"/>
    </row>
    <row r="146" spans="1:7" ht="178">
      <c r="A146" s="35" t="s">
        <v>93</v>
      </c>
      <c r="B146" s="72" t="s">
        <v>94</v>
      </c>
      <c r="C146" s="1766"/>
      <c r="D146" s="73"/>
      <c r="E146" s="77"/>
      <c r="F146" s="77"/>
    </row>
    <row r="147" spans="1:7">
      <c r="A147" s="35"/>
      <c r="B147" s="56"/>
      <c r="C147" s="1747" t="s">
        <v>86</v>
      </c>
      <c r="D147" s="73">
        <v>90</v>
      </c>
      <c r="E147" s="77"/>
      <c r="F147" s="77"/>
    </row>
    <row r="148" spans="1:7" ht="113">
      <c r="A148" s="35" t="s">
        <v>95</v>
      </c>
      <c r="B148" s="72" t="s">
        <v>96</v>
      </c>
      <c r="C148" s="1766"/>
      <c r="D148" s="73"/>
      <c r="E148" s="77"/>
      <c r="F148" s="77"/>
    </row>
    <row r="149" spans="1:7">
      <c r="A149" s="35"/>
      <c r="B149" s="56"/>
      <c r="C149" s="1747" t="s">
        <v>86</v>
      </c>
      <c r="D149" s="73">
        <v>156</v>
      </c>
      <c r="E149" s="77"/>
      <c r="F149" s="77"/>
    </row>
    <row r="150" spans="1:7" ht="98">
      <c r="A150" s="35" t="s">
        <v>97</v>
      </c>
      <c r="B150" s="72" t="s">
        <v>98</v>
      </c>
      <c r="C150" s="1766"/>
      <c r="D150" s="73"/>
      <c r="E150" s="77"/>
      <c r="F150" s="77"/>
    </row>
    <row r="151" spans="1:7">
      <c r="A151" s="35"/>
      <c r="B151" s="56"/>
      <c r="C151" s="1747" t="s">
        <v>86</v>
      </c>
      <c r="D151" s="73">
        <v>22</v>
      </c>
      <c r="E151" s="77"/>
      <c r="F151" s="77"/>
    </row>
    <row r="152" spans="1:7" ht="112">
      <c r="A152" s="35" t="s">
        <v>99</v>
      </c>
      <c r="B152" s="72" t="s">
        <v>100</v>
      </c>
      <c r="C152" s="1766"/>
      <c r="D152" s="73"/>
      <c r="E152" s="77"/>
      <c r="F152" s="77"/>
    </row>
    <row r="153" spans="1:7">
      <c r="A153" s="35"/>
      <c r="B153" s="56"/>
      <c r="C153" s="1747" t="s">
        <v>86</v>
      </c>
      <c r="D153" s="73">
        <v>130</v>
      </c>
      <c r="E153" s="77"/>
      <c r="F153" s="77"/>
    </row>
    <row r="154" spans="1:7" ht="15" thickBot="1">
      <c r="B154" s="466"/>
      <c r="C154" s="1875"/>
      <c r="D154" s="20"/>
      <c r="E154" s="470"/>
      <c r="F154" s="470"/>
    </row>
    <row r="155" spans="1:7" ht="17">
      <c r="A155" s="471"/>
      <c r="B155" s="482" t="s">
        <v>1002</v>
      </c>
      <c r="C155" s="1877"/>
      <c r="D155" s="473"/>
      <c r="E155" s="474"/>
      <c r="F155" s="483">
        <f>SUM(F142:F154)</f>
        <v>0</v>
      </c>
    </row>
    <row r="156" spans="1:7">
      <c r="D156" s="41"/>
    </row>
    <row r="157" spans="1:7">
      <c r="D157" s="41"/>
    </row>
    <row r="158" spans="1:7" ht="14" customHeight="1">
      <c r="A158" s="35" t="s">
        <v>101</v>
      </c>
      <c r="B158" s="465" t="s">
        <v>102</v>
      </c>
      <c r="C158" s="1875"/>
      <c r="D158" s="17"/>
      <c r="E158" s="24"/>
      <c r="F158" s="24"/>
    </row>
    <row r="159" spans="1:7" ht="18">
      <c r="A159" s="24"/>
      <c r="B159" s="22"/>
      <c r="C159" s="1890"/>
      <c r="D159" s="80"/>
      <c r="E159" s="24"/>
      <c r="F159" s="24"/>
      <c r="G159" s="43"/>
    </row>
    <row r="160" spans="1:7" ht="371">
      <c r="A160" s="35" t="s">
        <v>103</v>
      </c>
      <c r="B160" s="81" t="s">
        <v>1095</v>
      </c>
      <c r="C160" s="1891"/>
      <c r="D160" s="82"/>
      <c r="E160" s="74"/>
      <c r="F160" s="75"/>
    </row>
    <row r="161" spans="1:7" ht="16">
      <c r="A161" s="35"/>
      <c r="B161" s="83"/>
      <c r="C161" s="84" t="s">
        <v>22</v>
      </c>
      <c r="D161" s="85">
        <v>720</v>
      </c>
      <c r="E161" s="77"/>
      <c r="F161" s="77"/>
    </row>
    <row r="162" spans="1:7" ht="345">
      <c r="A162" s="35" t="s">
        <v>104</v>
      </c>
      <c r="B162" s="1567" t="s">
        <v>1039</v>
      </c>
      <c r="C162" s="84"/>
      <c r="D162" s="87"/>
      <c r="E162" s="74"/>
      <c r="F162" s="75"/>
    </row>
    <row r="163" spans="1:7" ht="98">
      <c r="A163" s="35"/>
      <c r="B163" s="88" t="s">
        <v>105</v>
      </c>
      <c r="C163" s="84"/>
      <c r="D163" s="87"/>
      <c r="E163" s="74"/>
      <c r="F163" s="75"/>
    </row>
    <row r="164" spans="1:7" ht="154">
      <c r="A164" s="35"/>
      <c r="B164" s="88" t="s">
        <v>106</v>
      </c>
      <c r="C164" s="84"/>
      <c r="D164" s="87"/>
      <c r="E164" s="74"/>
      <c r="F164" s="75"/>
    </row>
    <row r="165" spans="1:7" ht="12.75" customHeight="1">
      <c r="A165" s="35"/>
      <c r="B165" s="33"/>
      <c r="C165" s="84" t="s">
        <v>22</v>
      </c>
      <c r="D165" s="55">
        <v>772</v>
      </c>
      <c r="E165" s="77"/>
      <c r="F165" s="77"/>
    </row>
    <row r="166" spans="1:7" ht="12.75" customHeight="1">
      <c r="A166" s="35"/>
      <c r="B166" s="33"/>
      <c r="C166" s="84"/>
      <c r="D166" s="55"/>
      <c r="E166" s="74"/>
      <c r="F166" s="75"/>
    </row>
    <row r="167" spans="1:7" ht="12.75" customHeight="1">
      <c r="A167" s="35"/>
      <c r="B167" s="33"/>
      <c r="C167" s="84"/>
      <c r="D167" s="55"/>
      <c r="E167" s="74"/>
      <c r="F167" s="75"/>
    </row>
    <row r="168" spans="1:7" ht="12.75" customHeight="1">
      <c r="A168" s="35" t="s">
        <v>93</v>
      </c>
      <c r="B168" s="86" t="s">
        <v>107</v>
      </c>
      <c r="C168" s="84"/>
      <c r="D168" s="87"/>
      <c r="E168" s="74"/>
      <c r="F168" s="75"/>
    </row>
    <row r="169" spans="1:7" ht="98">
      <c r="A169" s="35"/>
      <c r="B169" s="88" t="s">
        <v>105</v>
      </c>
      <c r="C169" s="84"/>
      <c r="D169" s="55"/>
      <c r="E169" s="74"/>
      <c r="F169" s="75"/>
    </row>
    <row r="170" spans="1:7" ht="165" customHeight="1">
      <c r="A170" s="35"/>
      <c r="B170" s="88" t="s">
        <v>108</v>
      </c>
      <c r="C170" s="84"/>
      <c r="D170" s="55"/>
      <c r="E170" s="74"/>
      <c r="F170" s="75"/>
      <c r="G170" s="43"/>
    </row>
    <row r="171" spans="1:7" ht="18">
      <c r="A171" s="35"/>
      <c r="B171" s="33"/>
      <c r="C171" s="84" t="s">
        <v>22</v>
      </c>
      <c r="D171" s="55">
        <v>60</v>
      </c>
      <c r="E171" s="74"/>
      <c r="F171" s="674"/>
      <c r="G171" s="43"/>
    </row>
    <row r="172" spans="1:7" s="37" customFormat="1" ht="18">
      <c r="A172" s="35"/>
      <c r="B172" s="33"/>
      <c r="C172" s="84"/>
      <c r="D172" s="55"/>
      <c r="E172" s="74"/>
      <c r="F172" s="75"/>
      <c r="G172" s="43"/>
    </row>
    <row r="173" spans="1:7" s="37" customFormat="1" ht="408">
      <c r="A173" s="35" t="s">
        <v>95</v>
      </c>
      <c r="B173" s="72" t="s">
        <v>1096</v>
      </c>
      <c r="C173" s="84"/>
      <c r="D173" s="55"/>
      <c r="E173" s="74"/>
      <c r="F173" s="75"/>
      <c r="G173" s="43"/>
    </row>
    <row r="174" spans="1:7" ht="16">
      <c r="A174" s="35"/>
      <c r="B174" s="33"/>
      <c r="C174" s="84" t="s">
        <v>22</v>
      </c>
      <c r="D174" s="55">
        <v>25</v>
      </c>
      <c r="E174" s="77"/>
      <c r="F174" s="77"/>
    </row>
    <row r="175" spans="1:7" ht="15" thickBot="1">
      <c r="B175" s="466"/>
      <c r="C175" s="1875"/>
      <c r="D175" s="20"/>
      <c r="E175" s="18"/>
      <c r="F175" s="18"/>
    </row>
    <row r="176" spans="1:7" ht="17">
      <c r="A176" s="471"/>
      <c r="B176" s="482" t="s">
        <v>1006</v>
      </c>
      <c r="C176" s="1877"/>
      <c r="D176" s="473"/>
      <c r="E176" s="472"/>
      <c r="F176" s="671">
        <f>SUM(F161:F175)</f>
        <v>0</v>
      </c>
    </row>
    <row r="177" spans="1:7">
      <c r="D177" s="41"/>
    </row>
    <row r="178" spans="1:7">
      <c r="D178" s="41"/>
    </row>
    <row r="179" spans="1:7">
      <c r="D179" s="41"/>
    </row>
    <row r="180" spans="1:7" ht="18">
      <c r="D180" s="41"/>
      <c r="G180" s="43"/>
    </row>
    <row r="181" spans="1:7">
      <c r="D181" s="41"/>
    </row>
    <row r="182" spans="1:7" ht="17">
      <c r="A182" s="35" t="s">
        <v>109</v>
      </c>
      <c r="B182" s="468" t="s">
        <v>110</v>
      </c>
      <c r="C182" s="1875"/>
      <c r="D182" s="17"/>
      <c r="E182" s="51"/>
      <c r="F182" s="24"/>
    </row>
    <row r="183" spans="1:7" ht="12.75" customHeight="1">
      <c r="B183" s="48"/>
      <c r="D183" s="41"/>
      <c r="E183" s="52"/>
    </row>
    <row r="184" spans="1:7" ht="122" customHeight="1">
      <c r="A184" s="35" t="s">
        <v>111</v>
      </c>
      <c r="B184" s="45" t="s">
        <v>112</v>
      </c>
      <c r="C184" s="75"/>
      <c r="D184" s="89"/>
      <c r="E184" s="8"/>
      <c r="F184" s="8"/>
    </row>
    <row r="185" spans="1:7" ht="12.75" customHeight="1">
      <c r="A185" s="35"/>
      <c r="B185" s="33"/>
      <c r="C185" s="84" t="s">
        <v>22</v>
      </c>
      <c r="D185" s="90">
        <v>47</v>
      </c>
      <c r="E185" s="54"/>
      <c r="F185" s="54"/>
    </row>
    <row r="186" spans="1:7" ht="128" customHeight="1">
      <c r="A186" s="35" t="s">
        <v>113</v>
      </c>
      <c r="B186" s="45" t="s">
        <v>114</v>
      </c>
      <c r="C186" s="75"/>
      <c r="D186" s="89"/>
      <c r="E186" s="54"/>
      <c r="F186" s="54"/>
    </row>
    <row r="187" spans="1:7" ht="16">
      <c r="A187" s="35"/>
      <c r="B187" s="33"/>
      <c r="C187" s="84" t="s">
        <v>22</v>
      </c>
      <c r="D187" s="90">
        <v>23</v>
      </c>
      <c r="E187" s="54"/>
      <c r="F187" s="54"/>
    </row>
    <row r="188" spans="1:7" ht="126">
      <c r="A188" s="35" t="s">
        <v>115</v>
      </c>
      <c r="B188" s="45" t="s">
        <v>116</v>
      </c>
      <c r="C188" s="75"/>
      <c r="D188" s="91"/>
      <c r="E188" s="54"/>
      <c r="F188" s="54"/>
    </row>
    <row r="189" spans="1:7" ht="15">
      <c r="A189" s="35"/>
      <c r="B189" s="33"/>
      <c r="C189" s="84" t="s">
        <v>117</v>
      </c>
      <c r="D189" s="55">
        <v>25</v>
      </c>
      <c r="E189" s="54"/>
      <c r="F189" s="54"/>
    </row>
    <row r="190" spans="1:7" s="43" customFormat="1" ht="144">
      <c r="A190" s="35" t="s">
        <v>118</v>
      </c>
      <c r="B190" s="1568" t="s">
        <v>1040</v>
      </c>
      <c r="C190" s="1766"/>
      <c r="D190" s="91"/>
      <c r="E190" s="92"/>
      <c r="F190" s="8"/>
      <c r="G190" s="8"/>
    </row>
    <row r="191" spans="1:7" s="43" customFormat="1" ht="18">
      <c r="A191" s="35"/>
      <c r="B191" s="76"/>
      <c r="C191" s="1747" t="s">
        <v>86</v>
      </c>
      <c r="D191" s="55">
        <v>12</v>
      </c>
      <c r="E191" s="54"/>
      <c r="F191" s="54"/>
      <c r="G191" s="8"/>
    </row>
    <row r="192" spans="1:7" ht="42">
      <c r="A192" s="35" t="s">
        <v>119</v>
      </c>
      <c r="B192" s="45" t="s">
        <v>120</v>
      </c>
      <c r="C192" s="1766"/>
      <c r="D192" s="91"/>
      <c r="E192" s="54"/>
      <c r="F192" s="54"/>
      <c r="G192" s="43"/>
    </row>
    <row r="193" spans="1:7" ht="16">
      <c r="A193" s="35"/>
      <c r="B193" s="33"/>
      <c r="C193" s="1747" t="s">
        <v>86</v>
      </c>
      <c r="D193" s="55">
        <v>31</v>
      </c>
      <c r="E193" s="54"/>
      <c r="F193" s="54"/>
      <c r="G193" s="21"/>
    </row>
    <row r="194" spans="1:7" ht="12.75" customHeight="1" thickBot="1">
      <c r="B194" s="466"/>
      <c r="C194" s="1875"/>
      <c r="D194" s="20"/>
      <c r="E194" s="470"/>
      <c r="F194" s="54"/>
      <c r="G194" s="21"/>
    </row>
    <row r="195" spans="1:7" ht="28" customHeight="1">
      <c r="A195" s="675"/>
      <c r="B195" s="676" t="s">
        <v>1007</v>
      </c>
      <c r="C195" s="1892"/>
      <c r="D195" s="677"/>
      <c r="E195" s="678"/>
      <c r="F195" s="679">
        <f>SUM(F185:F194)</f>
        <v>0</v>
      </c>
      <c r="G195" s="66"/>
    </row>
    <row r="196" spans="1:7" ht="12.75" customHeight="1">
      <c r="B196" s="33"/>
      <c r="E196" s="57"/>
      <c r="F196" s="19"/>
      <c r="G196" s="66"/>
    </row>
    <row r="197" spans="1:7" ht="18">
      <c r="B197" s="33"/>
      <c r="E197" s="57"/>
      <c r="F197" s="19"/>
      <c r="G197" s="43"/>
    </row>
    <row r="198" spans="1:7" ht="18">
      <c r="A198" s="35" t="s">
        <v>121</v>
      </c>
      <c r="B198" s="2066" t="s">
        <v>122</v>
      </c>
      <c r="C198" s="2066"/>
      <c r="D198" s="2066"/>
      <c r="E198" s="51"/>
      <c r="F198" s="24"/>
      <c r="G198" s="43"/>
    </row>
    <row r="199" spans="1:7" ht="18" customHeight="1">
      <c r="B199" s="48"/>
      <c r="D199" s="41"/>
      <c r="E199" s="52"/>
    </row>
    <row r="200" spans="1:7" ht="12.75" customHeight="1">
      <c r="A200" s="35" t="s">
        <v>123</v>
      </c>
      <c r="B200" s="45" t="s">
        <v>124</v>
      </c>
      <c r="D200" s="41"/>
      <c r="E200" s="52"/>
    </row>
    <row r="201" spans="1:7" ht="14" customHeight="1">
      <c r="A201" s="35"/>
      <c r="B201" s="33"/>
      <c r="C201" s="1783" t="s">
        <v>22</v>
      </c>
      <c r="D201" s="13">
        <v>51</v>
      </c>
      <c r="E201" s="47"/>
      <c r="F201" s="47"/>
    </row>
    <row r="202" spans="1:7" ht="126">
      <c r="A202" s="35" t="s">
        <v>125</v>
      </c>
      <c r="B202" s="72" t="s">
        <v>1097</v>
      </c>
      <c r="D202" s="41"/>
      <c r="E202" s="47"/>
      <c r="F202" s="47"/>
    </row>
    <row r="203" spans="1:7" ht="14" customHeight="1">
      <c r="A203" s="35"/>
      <c r="B203" s="33"/>
      <c r="C203" s="1783" t="s">
        <v>22</v>
      </c>
      <c r="D203" s="13">
        <v>10</v>
      </c>
      <c r="E203" s="47"/>
      <c r="F203" s="47"/>
    </row>
    <row r="204" spans="1:7" ht="15" thickBot="1">
      <c r="B204" s="466"/>
      <c r="C204" s="1875"/>
      <c r="D204" s="20"/>
      <c r="E204" s="680"/>
      <c r="F204" s="18"/>
    </row>
    <row r="205" spans="1:7" ht="33" customHeight="1">
      <c r="A205" s="471"/>
      <c r="B205" s="663" t="s">
        <v>1008</v>
      </c>
      <c r="C205" s="1893"/>
      <c r="D205" s="663"/>
      <c r="E205" s="681"/>
      <c r="F205" s="483">
        <f>SUM(F201:F204)</f>
        <v>0</v>
      </c>
    </row>
    <row r="206" spans="1:7" ht="14" customHeight="1">
      <c r="B206" s="33"/>
      <c r="E206" s="57"/>
      <c r="F206" s="19"/>
    </row>
    <row r="207" spans="1:7">
      <c r="B207" s="33"/>
      <c r="E207" s="57"/>
      <c r="F207" s="19"/>
    </row>
    <row r="208" spans="1:7" ht="14" customHeight="1">
      <c r="B208" s="33"/>
      <c r="E208" s="57"/>
      <c r="F208" s="19"/>
    </row>
    <row r="209" spans="1:7">
      <c r="B209" s="33"/>
      <c r="E209" s="57"/>
      <c r="F209" s="19"/>
    </row>
    <row r="210" spans="1:7">
      <c r="B210" s="33"/>
      <c r="E210" s="57"/>
      <c r="F210" s="19"/>
    </row>
    <row r="211" spans="1:7">
      <c r="B211" s="33"/>
      <c r="E211" s="57"/>
      <c r="F211" s="19"/>
    </row>
    <row r="212" spans="1:7" ht="17">
      <c r="A212" s="35" t="s">
        <v>126</v>
      </c>
      <c r="B212" s="468" t="s">
        <v>1036</v>
      </c>
      <c r="C212" s="1875"/>
      <c r="D212" s="17"/>
      <c r="E212" s="24"/>
      <c r="F212" s="24"/>
    </row>
    <row r="213" spans="1:7" s="43" customFormat="1" ht="18">
      <c r="A213" s="10"/>
      <c r="B213" s="15"/>
      <c r="C213" s="1875"/>
      <c r="D213" s="23"/>
      <c r="E213" s="16"/>
      <c r="F213" s="10"/>
      <c r="G213" s="8"/>
    </row>
    <row r="214" spans="1:7" s="43" customFormat="1" ht="28">
      <c r="A214" s="35" t="s">
        <v>127</v>
      </c>
      <c r="B214" s="76" t="s">
        <v>128</v>
      </c>
      <c r="C214" s="1783" t="s">
        <v>129</v>
      </c>
      <c r="D214" s="94">
        <v>3</v>
      </c>
      <c r="E214" s="54"/>
      <c r="F214" s="54"/>
      <c r="G214" s="8"/>
    </row>
    <row r="215" spans="1:7" s="43" customFormat="1" ht="18">
      <c r="A215" s="35"/>
      <c r="B215" s="56"/>
      <c r="C215" s="84"/>
      <c r="D215" s="95"/>
      <c r="E215" s="54"/>
      <c r="F215" s="54"/>
      <c r="G215" s="8"/>
    </row>
    <row r="216" spans="1:7" ht="28">
      <c r="A216" s="35" t="s">
        <v>130</v>
      </c>
      <c r="B216" s="76" t="s">
        <v>131</v>
      </c>
      <c r="C216" s="1783" t="s">
        <v>129</v>
      </c>
      <c r="D216" s="94">
        <v>1</v>
      </c>
      <c r="E216" s="54"/>
      <c r="F216" s="54"/>
    </row>
    <row r="217" spans="1:7" ht="12.75" customHeight="1">
      <c r="A217" s="35"/>
      <c r="B217" s="56"/>
      <c r="C217" s="84"/>
      <c r="D217" s="95"/>
      <c r="E217" s="54"/>
      <c r="F217" s="54"/>
    </row>
    <row r="218" spans="1:7" ht="28">
      <c r="A218" s="35" t="s">
        <v>132</v>
      </c>
      <c r="B218" s="76" t="s">
        <v>133</v>
      </c>
      <c r="C218" s="1783" t="s">
        <v>129</v>
      </c>
      <c r="D218" s="94">
        <v>1</v>
      </c>
      <c r="E218" s="54"/>
      <c r="F218" s="54"/>
      <c r="G218" s="43"/>
    </row>
    <row r="219" spans="1:7">
      <c r="A219" s="35"/>
      <c r="B219" s="56"/>
      <c r="C219" s="84"/>
      <c r="D219" s="95"/>
      <c r="E219" s="54"/>
      <c r="F219" s="54"/>
    </row>
    <row r="220" spans="1:7" ht="12.75" customHeight="1">
      <c r="A220" s="35" t="s">
        <v>134</v>
      </c>
      <c r="B220" s="76" t="s">
        <v>135</v>
      </c>
      <c r="C220" s="1783" t="s">
        <v>129</v>
      </c>
      <c r="D220" s="94">
        <v>1</v>
      </c>
      <c r="E220" s="54"/>
      <c r="F220" s="54"/>
    </row>
    <row r="221" spans="1:7">
      <c r="A221" s="35"/>
      <c r="B221" s="56"/>
      <c r="C221" s="84"/>
      <c r="D221" s="95"/>
      <c r="E221" s="54"/>
      <c r="F221" s="54"/>
    </row>
    <row r="222" spans="1:7" ht="56">
      <c r="A222" s="35" t="s">
        <v>136</v>
      </c>
      <c r="B222" s="76" t="s">
        <v>1037</v>
      </c>
      <c r="C222" s="1783" t="s">
        <v>129</v>
      </c>
      <c r="D222" s="94">
        <v>3</v>
      </c>
      <c r="E222" s="54"/>
      <c r="F222" s="54"/>
    </row>
    <row r="223" spans="1:7" ht="12.75" customHeight="1">
      <c r="A223" s="35"/>
      <c r="B223" s="76"/>
      <c r="C223" s="1783"/>
      <c r="D223" s="94"/>
      <c r="E223" s="54"/>
      <c r="F223" s="54"/>
    </row>
    <row r="224" spans="1:7" ht="28">
      <c r="A224" s="35" t="s">
        <v>137</v>
      </c>
      <c r="B224" s="76" t="s">
        <v>138</v>
      </c>
      <c r="C224" s="1783" t="s">
        <v>129</v>
      </c>
      <c r="D224" s="94">
        <v>1</v>
      </c>
      <c r="E224" s="54"/>
      <c r="F224" s="54"/>
    </row>
    <row r="225" spans="1:7">
      <c r="A225" s="35"/>
      <c r="B225" s="76"/>
      <c r="C225" s="1783"/>
      <c r="D225" s="94"/>
      <c r="E225" s="54"/>
      <c r="F225" s="54"/>
    </row>
    <row r="226" spans="1:7" ht="12.75" customHeight="1">
      <c r="A226" s="35" t="s">
        <v>139</v>
      </c>
      <c r="B226" s="76" t="s">
        <v>140</v>
      </c>
      <c r="C226" s="1783" t="s">
        <v>129</v>
      </c>
      <c r="D226" s="94">
        <v>1</v>
      </c>
      <c r="E226" s="54"/>
      <c r="F226" s="54"/>
    </row>
    <row r="227" spans="1:7">
      <c r="A227" s="35"/>
      <c r="B227" s="76"/>
      <c r="C227" s="1783"/>
      <c r="D227" s="94"/>
      <c r="E227" s="54"/>
      <c r="F227" s="54"/>
    </row>
    <row r="228" spans="1:7" ht="28">
      <c r="A228" s="35" t="s">
        <v>141</v>
      </c>
      <c r="B228" s="76" t="s">
        <v>142</v>
      </c>
      <c r="C228" s="1783" t="s">
        <v>129</v>
      </c>
      <c r="D228" s="94">
        <v>1</v>
      </c>
      <c r="E228" s="54"/>
      <c r="F228" s="54"/>
    </row>
    <row r="229" spans="1:7">
      <c r="A229" s="35"/>
      <c r="B229" s="76"/>
      <c r="C229" s="1783"/>
      <c r="D229" s="94"/>
      <c r="E229" s="54"/>
      <c r="F229" s="54"/>
    </row>
    <row r="230" spans="1:7" ht="28">
      <c r="A230" s="35" t="s">
        <v>143</v>
      </c>
      <c r="B230" s="76" t="s">
        <v>144</v>
      </c>
      <c r="C230" s="1783" t="s">
        <v>129</v>
      </c>
      <c r="D230" s="94">
        <v>9</v>
      </c>
      <c r="E230" s="54"/>
      <c r="F230" s="54"/>
    </row>
    <row r="231" spans="1:7">
      <c r="A231" s="35"/>
      <c r="B231" s="76"/>
      <c r="C231" s="1783"/>
      <c r="D231" s="94"/>
      <c r="E231" s="54"/>
      <c r="F231" s="54"/>
    </row>
    <row r="232" spans="1:7">
      <c r="A232" s="35"/>
      <c r="B232" s="76" t="s">
        <v>145</v>
      </c>
      <c r="C232" s="1783"/>
      <c r="D232" s="94"/>
      <c r="E232" s="54"/>
      <c r="F232" s="54"/>
    </row>
    <row r="233" spans="1:7" ht="28">
      <c r="A233" s="46">
        <v>1</v>
      </c>
      <c r="B233" s="76" t="s">
        <v>146</v>
      </c>
      <c r="C233" s="1783" t="s">
        <v>129</v>
      </c>
      <c r="D233" s="94">
        <v>1</v>
      </c>
      <c r="E233" s="54"/>
      <c r="F233" s="54"/>
    </row>
    <row r="234" spans="1:7" ht="15" thickBot="1">
      <c r="B234" s="466"/>
      <c r="C234" s="1875"/>
      <c r="D234" s="20"/>
      <c r="E234" s="18"/>
      <c r="F234" s="18"/>
    </row>
    <row r="235" spans="1:7" ht="17">
      <c r="A235" s="471"/>
      <c r="B235" s="663" t="s">
        <v>1038</v>
      </c>
      <c r="C235" s="1877"/>
      <c r="D235" s="473"/>
      <c r="E235" s="472"/>
      <c r="F235" s="682">
        <f>SUM(F214:F234)</f>
        <v>0</v>
      </c>
    </row>
    <row r="236" spans="1:7">
      <c r="D236" s="41"/>
    </row>
    <row r="237" spans="1:7">
      <c r="D237" s="41"/>
    </row>
    <row r="238" spans="1:7">
      <c r="D238" s="41"/>
    </row>
    <row r="239" spans="1:7">
      <c r="D239" s="41"/>
      <c r="G239" s="71"/>
    </row>
    <row r="240" spans="1:7">
      <c r="D240" s="41"/>
    </row>
    <row r="241" spans="1:6">
      <c r="D241" s="41"/>
    </row>
    <row r="242" spans="1:6">
      <c r="D242" s="41"/>
    </row>
    <row r="243" spans="1:6" ht="18">
      <c r="B243" s="2068" t="s">
        <v>147</v>
      </c>
      <c r="C243" s="2068"/>
      <c r="D243" s="2068"/>
      <c r="E243" s="2068"/>
      <c r="F243" s="96"/>
    </row>
    <row r="244" spans="1:6" ht="16">
      <c r="B244" s="59"/>
      <c r="C244" s="1879"/>
      <c r="D244" s="60"/>
      <c r="F244" s="58"/>
    </row>
    <row r="245" spans="1:6" ht="12.75" customHeight="1">
      <c r="A245" s="26" t="s">
        <v>80</v>
      </c>
      <c r="B245" s="27" t="s">
        <v>81</v>
      </c>
      <c r="C245" s="1882"/>
      <c r="D245" s="99"/>
      <c r="E245" s="98" t="s">
        <v>76</v>
      </c>
      <c r="F245" s="100"/>
    </row>
    <row r="246" spans="1:6" ht="12.75" customHeight="1">
      <c r="A246" s="101" t="s">
        <v>87</v>
      </c>
      <c r="B246" s="102" t="s">
        <v>88</v>
      </c>
      <c r="C246" s="1883"/>
      <c r="D246" s="103"/>
      <c r="E246" s="101" t="s">
        <v>76</v>
      </c>
      <c r="F246" s="104"/>
    </row>
    <row r="247" spans="1:6" ht="12.75" customHeight="1">
      <c r="A247" s="101" t="s">
        <v>101</v>
      </c>
      <c r="B247" s="102" t="s">
        <v>102</v>
      </c>
      <c r="C247" s="1883"/>
      <c r="D247" s="103"/>
      <c r="E247" s="101" t="s">
        <v>76</v>
      </c>
      <c r="F247" s="104"/>
    </row>
    <row r="248" spans="1:6" ht="12.75" customHeight="1">
      <c r="A248" s="101" t="s">
        <v>109</v>
      </c>
      <c r="B248" s="102" t="s">
        <v>110</v>
      </c>
      <c r="C248" s="1883"/>
      <c r="D248" s="103"/>
      <c r="E248" s="101" t="s">
        <v>76</v>
      </c>
      <c r="F248" s="104"/>
    </row>
    <row r="249" spans="1:6" ht="12.75" customHeight="1">
      <c r="A249" s="105" t="s">
        <v>121</v>
      </c>
      <c r="B249" s="102" t="s">
        <v>122</v>
      </c>
      <c r="C249" s="1883"/>
      <c r="D249" s="103"/>
      <c r="E249" s="101" t="s">
        <v>76</v>
      </c>
      <c r="F249" s="104"/>
    </row>
    <row r="250" spans="1:6" ht="12.75" customHeight="1">
      <c r="A250" s="101" t="s">
        <v>126</v>
      </c>
      <c r="B250" s="102" t="s">
        <v>1036</v>
      </c>
      <c r="C250" s="1883"/>
      <c r="D250" s="103"/>
      <c r="E250" s="101" t="s">
        <v>76</v>
      </c>
      <c r="F250" s="104"/>
    </row>
    <row r="251" spans="1:6" ht="12.75" customHeight="1">
      <c r="A251" s="30"/>
      <c r="B251" s="67"/>
      <c r="C251" s="1879"/>
      <c r="D251" s="68"/>
      <c r="E251" s="69" t="s">
        <v>28</v>
      </c>
      <c r="F251" s="49">
        <f>SUM(F245:F250)</f>
        <v>0</v>
      </c>
    </row>
    <row r="252" spans="1:6" ht="12.75" customHeight="1">
      <c r="A252" s="106"/>
      <c r="B252" s="29"/>
      <c r="C252" s="1885"/>
      <c r="D252" s="107"/>
      <c r="E252" s="106"/>
      <c r="F252" s="106"/>
    </row>
    <row r="253" spans="1:6" ht="16">
      <c r="A253" s="106"/>
      <c r="B253" s="29"/>
      <c r="C253" s="1885"/>
      <c r="D253" s="107"/>
      <c r="E253" s="106"/>
      <c r="F253" s="106"/>
    </row>
    <row r="254" spans="1:6" ht="16">
      <c r="A254" s="106"/>
      <c r="B254" s="29"/>
      <c r="C254" s="1885"/>
      <c r="D254" s="107"/>
      <c r="E254" s="106"/>
      <c r="F254" s="106"/>
    </row>
    <row r="255" spans="1:6" ht="19">
      <c r="A255" s="58"/>
      <c r="B255" s="108" t="s">
        <v>148</v>
      </c>
      <c r="C255" s="1884"/>
      <c r="D255" s="109"/>
      <c r="E255" s="96"/>
      <c r="F255" s="96"/>
    </row>
    <row r="256" spans="1:6" ht="16">
      <c r="A256" s="58"/>
      <c r="B256" s="59"/>
      <c r="C256" s="1879"/>
      <c r="D256" s="60"/>
      <c r="F256" s="58"/>
    </row>
    <row r="257" spans="1:11" ht="17">
      <c r="A257" s="26" t="s">
        <v>149</v>
      </c>
      <c r="B257" s="27" t="s">
        <v>9</v>
      </c>
      <c r="C257" s="1882"/>
      <c r="D257" s="99"/>
      <c r="E257" s="98" t="s">
        <v>76</v>
      </c>
      <c r="F257" s="100">
        <f>F121</f>
        <v>0</v>
      </c>
    </row>
    <row r="258" spans="1:11" ht="16">
      <c r="A258" s="28"/>
      <c r="B258" s="29"/>
      <c r="C258" s="1885"/>
      <c r="D258" s="107"/>
      <c r="E258" s="106"/>
      <c r="F258" s="111"/>
    </row>
    <row r="259" spans="1:11" ht="17">
      <c r="A259" s="30" t="s">
        <v>150</v>
      </c>
      <c r="B259" s="31" t="s">
        <v>79</v>
      </c>
      <c r="C259" s="1879"/>
      <c r="D259" s="60"/>
      <c r="E259" s="30" t="s">
        <v>76</v>
      </c>
      <c r="F259" s="111"/>
    </row>
    <row r="260" spans="1:11" ht="16">
      <c r="A260" s="98"/>
      <c r="B260" s="112"/>
      <c r="C260" s="1886"/>
      <c r="D260" s="113"/>
      <c r="E260" s="98"/>
      <c r="F260" s="114"/>
    </row>
    <row r="261" spans="1:11" s="43" customFormat="1" ht="18">
      <c r="A261" s="19"/>
      <c r="B261" s="67"/>
      <c r="C261" s="2069"/>
      <c r="D261" s="2069"/>
      <c r="E261" s="93" t="s">
        <v>28</v>
      </c>
      <c r="F261" s="115">
        <f>SUM(F257:F260)</f>
        <v>0</v>
      </c>
      <c r="G261" s="8"/>
    </row>
    <row r="262" spans="1:11" ht="16">
      <c r="A262" s="9"/>
      <c r="B262" s="31"/>
      <c r="C262" s="1879"/>
      <c r="D262" s="116"/>
      <c r="E262" s="117"/>
      <c r="F262" s="30"/>
    </row>
    <row r="263" spans="1:11" ht="16">
      <c r="A263" s="9"/>
      <c r="B263" s="31"/>
      <c r="C263" s="1879"/>
      <c r="D263" s="2067" t="s">
        <v>151</v>
      </c>
      <c r="E263" s="2067"/>
      <c r="F263" s="118">
        <f>F261*0.25</f>
        <v>0</v>
      </c>
    </row>
    <row r="264" spans="1:11" ht="18">
      <c r="A264" s="9"/>
      <c r="B264" s="31"/>
      <c r="C264" s="1879"/>
      <c r="D264" s="2067" t="s">
        <v>152</v>
      </c>
      <c r="E264" s="2067"/>
      <c r="F264" s="118">
        <f>F261*1.25</f>
        <v>0</v>
      </c>
      <c r="G264" s="43"/>
      <c r="K264" s="1564"/>
    </row>
    <row r="265" spans="1:11" ht="16">
      <c r="B265" s="59"/>
      <c r="C265" s="1879"/>
      <c r="D265" s="68"/>
      <c r="F265" s="58"/>
    </row>
    <row r="267" spans="1:11" ht="19">
      <c r="A267" s="485">
        <v>3</v>
      </c>
      <c r="B267" s="683" t="s">
        <v>701</v>
      </c>
    </row>
    <row r="268" spans="1:11">
      <c r="A268" s="684"/>
      <c r="B268" s="401"/>
    </row>
    <row r="269" spans="1:11">
      <c r="A269" s="119"/>
    </row>
    <row r="270" spans="1:11" ht="20">
      <c r="A270" s="685"/>
      <c r="B270" s="686" t="s">
        <v>702</v>
      </c>
      <c r="C270" s="1894"/>
      <c r="D270" s="685"/>
      <c r="E270" s="685"/>
      <c r="F270" s="685"/>
    </row>
    <row r="271" spans="1:11" ht="16">
      <c r="A271" s="371"/>
      <c r="B271" s="358"/>
      <c r="C271" s="356"/>
      <c r="D271" s="380"/>
      <c r="E271" s="381"/>
      <c r="F271" s="387"/>
    </row>
    <row r="272" spans="1:11" ht="60">
      <c r="A272" s="375" t="s">
        <v>10</v>
      </c>
      <c r="B272" s="357" t="s">
        <v>912</v>
      </c>
      <c r="C272" s="1895"/>
      <c r="D272" s="366"/>
      <c r="E272" s="382"/>
      <c r="F272" s="376"/>
    </row>
    <row r="273" spans="1:7" ht="12.75" customHeight="1">
      <c r="A273" s="375"/>
      <c r="B273" s="357" t="s">
        <v>703</v>
      </c>
      <c r="C273" s="1895" t="s">
        <v>7</v>
      </c>
      <c r="D273" s="366">
        <v>1</v>
      </c>
      <c r="E273" s="382"/>
      <c r="F273" s="376"/>
    </row>
    <row r="274" spans="1:7" ht="58" customHeight="1">
      <c r="A274" s="375"/>
      <c r="B274" s="357" t="s">
        <v>913</v>
      </c>
      <c r="C274" s="1895" t="s">
        <v>7</v>
      </c>
      <c r="D274" s="366">
        <v>1</v>
      </c>
      <c r="E274" s="382"/>
      <c r="F274" s="376"/>
    </row>
    <row r="275" spans="1:7" ht="16">
      <c r="A275" s="375"/>
      <c r="B275" s="357" t="s">
        <v>914</v>
      </c>
      <c r="C275" s="1895" t="s">
        <v>7</v>
      </c>
      <c r="D275" s="366">
        <v>4</v>
      </c>
      <c r="E275" s="382"/>
      <c r="F275" s="376"/>
    </row>
    <row r="276" spans="1:7" ht="29">
      <c r="A276" s="375"/>
      <c r="B276" s="357" t="s">
        <v>915</v>
      </c>
      <c r="C276" s="1895" t="s">
        <v>7</v>
      </c>
      <c r="D276" s="366">
        <v>1</v>
      </c>
      <c r="E276" s="382"/>
      <c r="F276" s="376"/>
    </row>
    <row r="277" spans="1:7" ht="12.75" customHeight="1">
      <c r="A277" s="375"/>
      <c r="B277" s="357" t="s">
        <v>916</v>
      </c>
      <c r="C277" s="1895" t="s">
        <v>7</v>
      </c>
      <c r="D277" s="366">
        <v>1</v>
      </c>
      <c r="E277" s="382"/>
      <c r="F277" s="376"/>
    </row>
    <row r="278" spans="1:7" ht="12.75" customHeight="1">
      <c r="A278" s="375"/>
      <c r="B278" s="357" t="s">
        <v>917</v>
      </c>
      <c r="C278" s="1895" t="s">
        <v>7</v>
      </c>
      <c r="D278" s="366">
        <v>3</v>
      </c>
      <c r="E278" s="382"/>
      <c r="F278" s="376"/>
      <c r="G278" s="388"/>
    </row>
    <row r="279" spans="1:7" ht="12.75" customHeight="1">
      <c r="A279" s="375"/>
      <c r="B279" s="357" t="s">
        <v>617</v>
      </c>
      <c r="C279" s="1895" t="s">
        <v>7</v>
      </c>
      <c r="D279" s="366">
        <v>1</v>
      </c>
      <c r="E279" s="382"/>
      <c r="F279" s="376"/>
      <c r="G279" s="388"/>
    </row>
    <row r="280" spans="1:7" ht="12.75" customHeight="1">
      <c r="A280" s="375"/>
      <c r="B280" s="357" t="s">
        <v>618</v>
      </c>
      <c r="C280" s="1895" t="s">
        <v>7</v>
      </c>
      <c r="D280" s="366">
        <v>3</v>
      </c>
      <c r="E280" s="382"/>
      <c r="F280" s="376"/>
      <c r="G280" s="388"/>
    </row>
    <row r="281" spans="1:7" ht="12.75" customHeight="1">
      <c r="A281" s="375"/>
      <c r="B281" s="357" t="s">
        <v>918</v>
      </c>
      <c r="C281" s="1895" t="s">
        <v>7</v>
      </c>
      <c r="D281" s="366">
        <v>1</v>
      </c>
      <c r="E281" s="382"/>
      <c r="F281" s="376"/>
      <c r="G281" s="388"/>
    </row>
    <row r="282" spans="1:7" s="71" customFormat="1" ht="29">
      <c r="A282" s="375"/>
      <c r="B282" s="357" t="s">
        <v>619</v>
      </c>
      <c r="C282" s="1895" t="s">
        <v>7</v>
      </c>
      <c r="D282" s="366">
        <v>5</v>
      </c>
      <c r="E282" s="382"/>
      <c r="F282" s="376"/>
      <c r="G282" s="388"/>
    </row>
    <row r="283" spans="1:7" ht="29">
      <c r="A283" s="375"/>
      <c r="B283" s="357" t="s">
        <v>620</v>
      </c>
      <c r="C283" s="1895" t="s">
        <v>7</v>
      </c>
      <c r="D283" s="366">
        <v>5</v>
      </c>
      <c r="E283" s="382"/>
      <c r="F283" s="376"/>
      <c r="G283" s="388"/>
    </row>
    <row r="284" spans="1:7" ht="57">
      <c r="A284" s="375"/>
      <c r="B284" s="357" t="s">
        <v>639</v>
      </c>
      <c r="C284" s="1895"/>
      <c r="D284" s="366"/>
      <c r="E284" s="382"/>
      <c r="F284" s="376"/>
      <c r="G284" s="388"/>
    </row>
    <row r="285" spans="1:7" ht="16">
      <c r="A285" s="375"/>
      <c r="B285" s="357" t="s">
        <v>919</v>
      </c>
      <c r="C285" s="1734" t="s">
        <v>7</v>
      </c>
      <c r="D285" s="367">
        <v>5</v>
      </c>
      <c r="E285" s="384"/>
      <c r="F285" s="376"/>
      <c r="G285" s="388"/>
    </row>
    <row r="286" spans="1:7" ht="16">
      <c r="A286" s="375"/>
      <c r="B286" s="357" t="s">
        <v>920</v>
      </c>
      <c r="C286" s="1734" t="s">
        <v>7</v>
      </c>
      <c r="D286" s="367">
        <v>1</v>
      </c>
      <c r="E286" s="384"/>
      <c r="F286" s="376"/>
      <c r="G286" s="388"/>
    </row>
    <row r="287" spans="1:7" ht="29">
      <c r="A287" s="375"/>
      <c r="B287" s="357" t="s">
        <v>921</v>
      </c>
      <c r="C287" s="1734" t="s">
        <v>7</v>
      </c>
      <c r="D287" s="367">
        <v>2</v>
      </c>
      <c r="E287" s="384"/>
      <c r="F287" s="376"/>
      <c r="G287" s="388"/>
    </row>
    <row r="288" spans="1:7" ht="29">
      <c r="A288" s="375"/>
      <c r="B288" s="357" t="s">
        <v>922</v>
      </c>
      <c r="C288" s="1734" t="s">
        <v>7</v>
      </c>
      <c r="D288" s="367">
        <v>30</v>
      </c>
      <c r="E288" s="384"/>
      <c r="F288" s="376"/>
      <c r="G288" s="388"/>
    </row>
    <row r="289" spans="1:7" ht="29">
      <c r="A289" s="375"/>
      <c r="B289" s="357" t="s">
        <v>923</v>
      </c>
      <c r="C289" s="1734" t="s">
        <v>7</v>
      </c>
      <c r="D289" s="367">
        <v>20</v>
      </c>
      <c r="E289" s="384"/>
      <c r="F289" s="376"/>
      <c r="G289" s="388"/>
    </row>
    <row r="290" spans="1:7" ht="29">
      <c r="A290" s="375"/>
      <c r="B290" s="357" t="s">
        <v>924</v>
      </c>
      <c r="C290" s="1734" t="s">
        <v>7</v>
      </c>
      <c r="D290" s="367">
        <v>2</v>
      </c>
      <c r="E290" s="384"/>
      <c r="F290" s="376"/>
      <c r="G290" s="388"/>
    </row>
    <row r="291" spans="1:7" ht="29">
      <c r="A291" s="375"/>
      <c r="B291" s="357" t="s">
        <v>925</v>
      </c>
      <c r="C291" s="1734" t="s">
        <v>7</v>
      </c>
      <c r="D291" s="367">
        <v>8</v>
      </c>
      <c r="E291" s="384"/>
      <c r="F291" s="376"/>
      <c r="G291" s="388"/>
    </row>
    <row r="292" spans="1:7" ht="29">
      <c r="A292" s="375"/>
      <c r="B292" s="357" t="s">
        <v>926</v>
      </c>
      <c r="C292" s="1734" t="s">
        <v>7</v>
      </c>
      <c r="D292" s="367">
        <v>8</v>
      </c>
      <c r="E292" s="384"/>
      <c r="F292" s="376"/>
      <c r="G292" s="388"/>
    </row>
    <row r="293" spans="1:7" ht="29">
      <c r="A293" s="375"/>
      <c r="B293" s="357" t="s">
        <v>927</v>
      </c>
      <c r="C293" s="1734" t="s">
        <v>7</v>
      </c>
      <c r="D293" s="367">
        <v>2</v>
      </c>
      <c r="E293" s="384"/>
      <c r="F293" s="376"/>
      <c r="G293" s="388"/>
    </row>
    <row r="294" spans="1:7" ht="16">
      <c r="A294" s="375"/>
      <c r="B294" s="357" t="s">
        <v>928</v>
      </c>
      <c r="C294" s="1734" t="s">
        <v>7</v>
      </c>
      <c r="D294" s="367">
        <v>13</v>
      </c>
      <c r="E294" s="384"/>
      <c r="F294" s="376"/>
      <c r="G294" s="388"/>
    </row>
    <row r="295" spans="1:7" ht="16">
      <c r="A295" s="375"/>
      <c r="B295" s="357" t="s">
        <v>929</v>
      </c>
      <c r="C295" s="1734" t="s">
        <v>7</v>
      </c>
      <c r="D295" s="367">
        <v>13</v>
      </c>
      <c r="E295" s="384"/>
      <c r="F295" s="376"/>
      <c r="G295" s="388"/>
    </row>
    <row r="296" spans="1:7" ht="16">
      <c r="A296" s="375"/>
      <c r="B296" s="357" t="s">
        <v>704</v>
      </c>
      <c r="C296" s="1734" t="s">
        <v>7</v>
      </c>
      <c r="D296" s="367">
        <v>13</v>
      </c>
      <c r="E296" s="384"/>
      <c r="F296" s="376"/>
      <c r="G296" s="388"/>
    </row>
    <row r="297" spans="1:7" ht="16">
      <c r="A297" s="375"/>
      <c r="B297" s="357" t="s">
        <v>928</v>
      </c>
      <c r="C297" s="1734" t="s">
        <v>7</v>
      </c>
      <c r="D297" s="367">
        <v>3</v>
      </c>
      <c r="E297" s="384"/>
      <c r="F297" s="376"/>
      <c r="G297" s="388"/>
    </row>
    <row r="298" spans="1:7" ht="16">
      <c r="A298" s="375"/>
      <c r="B298" s="357" t="s">
        <v>705</v>
      </c>
      <c r="C298" s="1734" t="s">
        <v>7</v>
      </c>
      <c r="D298" s="367">
        <v>2</v>
      </c>
      <c r="E298" s="384"/>
      <c r="F298" s="376"/>
      <c r="G298" s="388"/>
    </row>
    <row r="299" spans="1:7" ht="16">
      <c r="A299" s="375"/>
      <c r="B299" s="357" t="s">
        <v>930</v>
      </c>
      <c r="C299" s="1734" t="s">
        <v>7</v>
      </c>
      <c r="D299" s="367">
        <v>3</v>
      </c>
      <c r="E299" s="394"/>
      <c r="F299" s="373"/>
      <c r="G299" s="388"/>
    </row>
    <row r="300" spans="1:7" ht="29">
      <c r="A300" s="375"/>
      <c r="B300" s="357" t="s">
        <v>931</v>
      </c>
      <c r="C300" s="1734" t="s">
        <v>7</v>
      </c>
      <c r="D300" s="367">
        <v>1</v>
      </c>
      <c r="E300" s="394"/>
      <c r="F300" s="373"/>
      <c r="G300" s="388"/>
    </row>
    <row r="301" spans="1:7" ht="16">
      <c r="A301" s="375"/>
      <c r="B301" s="357" t="s">
        <v>932</v>
      </c>
      <c r="C301" s="1734" t="s">
        <v>7</v>
      </c>
      <c r="D301" s="367">
        <v>1</v>
      </c>
      <c r="E301" s="394"/>
      <c r="F301" s="373"/>
      <c r="G301" s="388"/>
    </row>
    <row r="302" spans="1:7" ht="29">
      <c r="A302" s="375"/>
      <c r="B302" s="357" t="s">
        <v>706</v>
      </c>
      <c r="C302" s="1734" t="s">
        <v>7</v>
      </c>
      <c r="D302" s="367">
        <v>1</v>
      </c>
      <c r="E302" s="394"/>
      <c r="F302" s="373"/>
      <c r="G302" s="388"/>
    </row>
    <row r="303" spans="1:7" ht="16">
      <c r="A303" s="375"/>
      <c r="B303" s="357" t="s">
        <v>933</v>
      </c>
      <c r="C303" s="1734" t="s">
        <v>7</v>
      </c>
      <c r="D303" s="367">
        <v>4</v>
      </c>
      <c r="E303" s="394"/>
      <c r="F303" s="373"/>
      <c r="G303" s="388"/>
    </row>
    <row r="304" spans="1:7" ht="16">
      <c r="A304" s="375"/>
      <c r="B304" s="357" t="s">
        <v>707</v>
      </c>
      <c r="C304" s="1734" t="s">
        <v>7</v>
      </c>
      <c r="D304" s="367">
        <v>4</v>
      </c>
      <c r="E304" s="394"/>
      <c r="F304" s="373"/>
      <c r="G304" s="388"/>
    </row>
    <row r="305" spans="1:7" ht="29">
      <c r="A305" s="375"/>
      <c r="B305" s="357" t="s">
        <v>708</v>
      </c>
      <c r="C305" s="1734"/>
      <c r="D305" s="367"/>
      <c r="E305" s="394"/>
      <c r="F305" s="373"/>
      <c r="G305" s="388"/>
    </row>
    <row r="306" spans="1:7" ht="16">
      <c r="A306" s="372"/>
      <c r="B306" s="360" t="s">
        <v>595</v>
      </c>
      <c r="C306" s="1896" t="s">
        <v>351</v>
      </c>
      <c r="D306" s="688">
        <v>1</v>
      </c>
      <c r="E306" s="689"/>
      <c r="F306" s="690"/>
      <c r="G306" s="388"/>
    </row>
    <row r="307" spans="1:7" s="43" customFormat="1" ht="18">
      <c r="A307" s="375"/>
      <c r="B307" s="357"/>
      <c r="C307" s="1734"/>
      <c r="D307" s="367"/>
      <c r="E307" s="394"/>
      <c r="F307" s="373"/>
      <c r="G307" s="388"/>
    </row>
    <row r="308" spans="1:7" ht="46">
      <c r="A308" s="375" t="s">
        <v>29</v>
      </c>
      <c r="B308" s="357" t="s">
        <v>934</v>
      </c>
      <c r="C308" s="1734"/>
      <c r="D308" s="367"/>
      <c r="E308" s="394"/>
      <c r="F308" s="373"/>
      <c r="G308" s="390"/>
    </row>
    <row r="309" spans="1:7" ht="16">
      <c r="A309" s="375"/>
      <c r="B309" s="357" t="s">
        <v>709</v>
      </c>
      <c r="C309" s="1734" t="s">
        <v>7</v>
      </c>
      <c r="D309" s="367">
        <v>1</v>
      </c>
      <c r="E309" s="394"/>
      <c r="F309" s="373"/>
      <c r="G309" s="388"/>
    </row>
    <row r="310" spans="1:7" ht="16">
      <c r="A310" s="375"/>
      <c r="B310" s="357" t="s">
        <v>710</v>
      </c>
      <c r="C310" s="1734" t="s">
        <v>7</v>
      </c>
      <c r="D310" s="367">
        <v>3</v>
      </c>
      <c r="E310" s="394"/>
      <c r="F310" s="373"/>
      <c r="G310" s="388"/>
    </row>
    <row r="311" spans="1:7" ht="16">
      <c r="A311" s="375"/>
      <c r="B311" s="357" t="s">
        <v>935</v>
      </c>
      <c r="C311" s="1734" t="s">
        <v>7</v>
      </c>
      <c r="D311" s="367">
        <v>1</v>
      </c>
      <c r="E311" s="394"/>
      <c r="F311" s="373"/>
      <c r="G311" s="388"/>
    </row>
    <row r="312" spans="1:7" ht="29">
      <c r="A312" s="375"/>
      <c r="B312" s="357" t="s">
        <v>936</v>
      </c>
      <c r="C312" s="1734" t="s">
        <v>7</v>
      </c>
      <c r="D312" s="367">
        <v>1</v>
      </c>
      <c r="E312" s="394"/>
      <c r="F312" s="373"/>
      <c r="G312" s="388"/>
    </row>
    <row r="313" spans="1:7" ht="29">
      <c r="A313" s="375"/>
      <c r="B313" s="357" t="s">
        <v>922</v>
      </c>
      <c r="C313" s="1734" t="s">
        <v>7</v>
      </c>
      <c r="D313" s="367">
        <v>4</v>
      </c>
      <c r="E313" s="394"/>
      <c r="F313" s="373"/>
      <c r="G313" s="388"/>
    </row>
    <row r="314" spans="1:7" ht="29">
      <c r="A314" s="375"/>
      <c r="B314" s="357" t="s">
        <v>923</v>
      </c>
      <c r="C314" s="1734" t="s">
        <v>7</v>
      </c>
      <c r="D314" s="367">
        <v>5</v>
      </c>
      <c r="E314" s="394"/>
      <c r="F314" s="373"/>
      <c r="G314" s="388"/>
    </row>
    <row r="315" spans="1:7" ht="29">
      <c r="A315" s="375"/>
      <c r="B315" s="357" t="s">
        <v>937</v>
      </c>
      <c r="C315" s="1734" t="s">
        <v>7</v>
      </c>
      <c r="D315" s="367">
        <v>1</v>
      </c>
      <c r="E315" s="394"/>
      <c r="F315" s="373"/>
      <c r="G315" s="388"/>
    </row>
    <row r="316" spans="1:7" ht="29">
      <c r="A316" s="375"/>
      <c r="B316" s="357" t="s">
        <v>938</v>
      </c>
      <c r="C316" s="1734" t="s">
        <v>7</v>
      </c>
      <c r="D316" s="367">
        <v>1</v>
      </c>
      <c r="E316" s="394"/>
      <c r="F316" s="373"/>
      <c r="G316" s="388"/>
    </row>
    <row r="317" spans="1:7" ht="29">
      <c r="A317" s="375"/>
      <c r="B317" s="357" t="s">
        <v>939</v>
      </c>
      <c r="C317" s="1734" t="s">
        <v>7</v>
      </c>
      <c r="D317" s="367">
        <v>3</v>
      </c>
      <c r="E317" s="394"/>
      <c r="F317" s="373"/>
      <c r="G317" s="388"/>
    </row>
    <row r="318" spans="1:7" ht="29">
      <c r="A318" s="375"/>
      <c r="B318" s="357" t="s">
        <v>711</v>
      </c>
      <c r="C318" s="1734"/>
      <c r="D318" s="367"/>
      <c r="E318" s="394"/>
      <c r="F318" s="373"/>
      <c r="G318" s="388"/>
    </row>
    <row r="319" spans="1:7" ht="16">
      <c r="A319" s="372"/>
      <c r="B319" s="360" t="s">
        <v>595</v>
      </c>
      <c r="C319" s="1896" t="s">
        <v>351</v>
      </c>
      <c r="D319" s="361">
        <v>1</v>
      </c>
      <c r="E319" s="689"/>
      <c r="F319" s="690"/>
      <c r="G319" s="388"/>
    </row>
    <row r="320" spans="1:7" ht="16">
      <c r="A320" s="375"/>
      <c r="B320" s="360"/>
      <c r="C320" s="1734"/>
      <c r="D320" s="367"/>
      <c r="E320" s="394"/>
      <c r="F320" s="373"/>
      <c r="G320" s="388"/>
    </row>
    <row r="321" spans="1:7" ht="16">
      <c r="A321" s="375"/>
      <c r="B321" s="360"/>
      <c r="C321" s="1734"/>
      <c r="D321" s="367"/>
      <c r="E321" s="384"/>
      <c r="F321" s="376"/>
      <c r="G321" s="390"/>
    </row>
    <row r="322" spans="1:7" ht="57">
      <c r="A322" s="375" t="s">
        <v>46</v>
      </c>
      <c r="B322" s="357" t="s">
        <v>712</v>
      </c>
      <c r="C322" s="1734"/>
      <c r="D322" s="367"/>
      <c r="E322" s="384"/>
      <c r="F322" s="376"/>
      <c r="G322" s="391"/>
    </row>
    <row r="323" spans="1:7" ht="17" customHeight="1">
      <c r="A323" s="375"/>
      <c r="B323" s="357" t="s">
        <v>919</v>
      </c>
      <c r="C323" s="1734" t="s">
        <v>7</v>
      </c>
      <c r="D323" s="367">
        <v>1</v>
      </c>
      <c r="E323" s="384"/>
      <c r="F323" s="376"/>
      <c r="G323" s="388"/>
    </row>
    <row r="324" spans="1:7" ht="29">
      <c r="A324" s="375"/>
      <c r="B324" s="357" t="s">
        <v>923</v>
      </c>
      <c r="C324" s="1734" t="s">
        <v>7</v>
      </c>
      <c r="D324" s="396">
        <v>2</v>
      </c>
      <c r="E324" s="394"/>
      <c r="F324" s="373"/>
      <c r="G324" s="691"/>
    </row>
    <row r="325" spans="1:7" ht="29">
      <c r="A325" s="375"/>
      <c r="B325" s="357" t="s">
        <v>940</v>
      </c>
      <c r="C325" s="1734" t="s">
        <v>7</v>
      </c>
      <c r="D325" s="396">
        <v>2</v>
      </c>
      <c r="E325" s="394"/>
      <c r="F325" s="373"/>
      <c r="G325" s="691"/>
    </row>
    <row r="326" spans="1:7" ht="16">
      <c r="A326" s="375"/>
      <c r="B326" s="357" t="s">
        <v>713</v>
      </c>
      <c r="C326" s="1734" t="s">
        <v>7</v>
      </c>
      <c r="D326" s="396">
        <v>2</v>
      </c>
      <c r="E326" s="394"/>
      <c r="F326" s="373"/>
      <c r="G326" s="691"/>
    </row>
    <row r="327" spans="1:7" ht="16">
      <c r="A327" s="375"/>
      <c r="B327" s="357" t="s">
        <v>714</v>
      </c>
      <c r="C327" s="1734" t="s">
        <v>7</v>
      </c>
      <c r="D327" s="396">
        <v>2</v>
      </c>
      <c r="E327" s="394"/>
      <c r="F327" s="373"/>
      <c r="G327" s="691"/>
    </row>
    <row r="328" spans="1:7" ht="29">
      <c r="A328" s="375"/>
      <c r="B328" s="357" t="s">
        <v>711</v>
      </c>
      <c r="C328" s="1734"/>
      <c r="D328" s="396"/>
      <c r="E328" s="394"/>
      <c r="F328" s="373"/>
      <c r="G328" s="691"/>
    </row>
    <row r="329" spans="1:7" s="78" customFormat="1" ht="12.75" customHeight="1">
      <c r="A329" s="375"/>
      <c r="B329" s="360" t="s">
        <v>595</v>
      </c>
      <c r="C329" s="1896" t="s">
        <v>351</v>
      </c>
      <c r="D329" s="396">
        <v>10</v>
      </c>
      <c r="E329" s="394"/>
      <c r="F329" s="690"/>
      <c r="G329" s="691"/>
    </row>
    <row r="330" spans="1:7" ht="12.75" customHeight="1">
      <c r="A330" s="375"/>
      <c r="B330" s="360"/>
      <c r="C330" s="1734"/>
      <c r="D330" s="396"/>
      <c r="E330" s="394"/>
      <c r="F330" s="373"/>
      <c r="G330" s="691"/>
    </row>
    <row r="331" spans="1:7" ht="12.75" customHeight="1">
      <c r="A331" s="375"/>
      <c r="B331" s="357" t="s">
        <v>715</v>
      </c>
      <c r="C331" s="1734"/>
      <c r="D331" s="396"/>
      <c r="E331" s="394"/>
      <c r="F331" s="373"/>
      <c r="G331" s="390"/>
    </row>
    <row r="332" spans="1:7" ht="12.75" customHeight="1">
      <c r="A332" s="375"/>
      <c r="B332" s="357"/>
      <c r="C332" s="1735"/>
      <c r="D332" s="692"/>
      <c r="E332" s="693"/>
      <c r="F332" s="699"/>
      <c r="G332" s="691"/>
    </row>
    <row r="333" spans="1:7" ht="12.75" customHeight="1">
      <c r="A333" s="375" t="s">
        <v>54</v>
      </c>
      <c r="B333" s="357" t="s">
        <v>716</v>
      </c>
      <c r="C333" s="1734"/>
      <c r="D333" s="396"/>
      <c r="E333" s="394"/>
      <c r="F333" s="699"/>
      <c r="G333" s="691"/>
    </row>
    <row r="334" spans="1:7" ht="12.75" customHeight="1">
      <c r="A334" s="375"/>
      <c r="B334" s="360" t="s">
        <v>595</v>
      </c>
      <c r="C334" s="1896" t="s">
        <v>351</v>
      </c>
      <c r="D334" s="394">
        <v>1</v>
      </c>
      <c r="E334" s="635"/>
      <c r="F334" s="690"/>
      <c r="G334" s="389"/>
    </row>
    <row r="335" spans="1:7" s="79" customFormat="1" ht="16">
      <c r="A335" s="375"/>
      <c r="B335" s="360"/>
      <c r="C335" s="1734"/>
      <c r="D335" s="396"/>
      <c r="E335" s="394"/>
      <c r="F335" s="699"/>
      <c r="G335" s="691"/>
    </row>
    <row r="336" spans="1:7" s="79" customFormat="1" ht="29">
      <c r="A336" s="375" t="s">
        <v>62</v>
      </c>
      <c r="B336" s="357" t="s">
        <v>717</v>
      </c>
      <c r="C336" s="1734"/>
      <c r="D336" s="396"/>
      <c r="E336" s="394"/>
      <c r="F336" s="699"/>
      <c r="G336" s="390"/>
    </row>
    <row r="337" spans="1:7" ht="16">
      <c r="A337" s="375"/>
      <c r="B337" s="357" t="s">
        <v>718</v>
      </c>
      <c r="C337" s="1734" t="s">
        <v>7</v>
      </c>
      <c r="D337" s="394">
        <v>2</v>
      </c>
      <c r="E337" s="635"/>
      <c r="F337" s="690"/>
      <c r="G337" s="691"/>
    </row>
    <row r="338" spans="1:7" ht="16">
      <c r="A338" s="375"/>
      <c r="B338" s="357" t="s">
        <v>719</v>
      </c>
      <c r="C338" s="1734" t="s">
        <v>7</v>
      </c>
      <c r="D338" s="394">
        <v>5</v>
      </c>
      <c r="E338" s="635"/>
      <c r="F338" s="690"/>
      <c r="G338" s="691"/>
    </row>
    <row r="339" spans="1:7" ht="16">
      <c r="A339" s="375"/>
      <c r="B339" s="357"/>
      <c r="C339" s="1734"/>
      <c r="D339" s="396"/>
      <c r="E339" s="394"/>
      <c r="F339" s="699"/>
      <c r="G339" s="390"/>
    </row>
    <row r="340" spans="1:7" ht="29">
      <c r="A340" s="375" t="s">
        <v>599</v>
      </c>
      <c r="B340" s="357" t="s">
        <v>720</v>
      </c>
      <c r="C340" s="1734"/>
      <c r="D340" s="396"/>
      <c r="E340" s="394"/>
      <c r="F340" s="699"/>
      <c r="G340" s="390"/>
    </row>
    <row r="341" spans="1:7" ht="16">
      <c r="A341" s="375"/>
      <c r="B341" s="360" t="s">
        <v>595</v>
      </c>
      <c r="C341" s="1896" t="s">
        <v>351</v>
      </c>
      <c r="D341" s="394">
        <v>1</v>
      </c>
      <c r="E341" s="635"/>
      <c r="F341" s="690"/>
      <c r="G341" s="691"/>
    </row>
    <row r="342" spans="1:7" ht="16">
      <c r="A342" s="375"/>
      <c r="B342" s="374"/>
      <c r="C342" s="1897"/>
      <c r="D342" s="694"/>
      <c r="E342" s="695"/>
      <c r="F342" s="699"/>
      <c r="G342" s="691"/>
    </row>
    <row r="343" spans="1:7" ht="17" thickBot="1">
      <c r="A343" s="375"/>
      <c r="B343" s="374"/>
      <c r="C343" s="1897"/>
      <c r="D343" s="691"/>
      <c r="E343" s="691"/>
      <c r="F343" s="700"/>
      <c r="G343" s="390"/>
    </row>
    <row r="344" spans="1:7" ht="40">
      <c r="A344" s="701"/>
      <c r="B344" s="702" t="s">
        <v>991</v>
      </c>
      <c r="C344" s="1898"/>
      <c r="D344" s="703"/>
      <c r="E344" s="704"/>
      <c r="F344" s="705">
        <f>F306+F319+F329+F334+F337+F338+F341</f>
        <v>0</v>
      </c>
      <c r="G344" s="691"/>
    </row>
    <row r="345" spans="1:7" ht="16">
      <c r="D345" s="687"/>
      <c r="E345" s="635"/>
      <c r="F345" s="635"/>
      <c r="G345" s="691"/>
    </row>
    <row r="346" spans="1:7">
      <c r="D346" s="687"/>
      <c r="E346" s="635"/>
      <c r="F346" s="635"/>
      <c r="G346" s="706"/>
    </row>
    <row r="347" spans="1:7" ht="17">
      <c r="A347" s="708" t="s">
        <v>78</v>
      </c>
      <c r="B347" s="430" t="s">
        <v>778</v>
      </c>
      <c r="D347" s="687"/>
      <c r="E347" s="635"/>
      <c r="F347" s="635"/>
      <c r="G347" s="706"/>
    </row>
    <row r="348" spans="1:7">
      <c r="A348" s="362"/>
      <c r="B348" s="357"/>
      <c r="C348" s="1734"/>
      <c r="D348" s="696"/>
      <c r="E348" s="697"/>
      <c r="F348" s="359"/>
      <c r="G348" s="707"/>
    </row>
    <row r="349" spans="1:7" ht="84">
      <c r="A349" s="362"/>
      <c r="B349" s="357" t="s">
        <v>721</v>
      </c>
      <c r="C349" s="1734"/>
      <c r="D349" s="696"/>
      <c r="E349" s="697"/>
      <c r="F349" s="359"/>
      <c r="G349" s="392"/>
    </row>
    <row r="350" spans="1:7">
      <c r="A350" s="362"/>
      <c r="B350" s="357"/>
      <c r="C350" s="1734"/>
      <c r="D350" s="696"/>
      <c r="E350" s="697"/>
      <c r="F350" s="359"/>
      <c r="G350" s="392"/>
    </row>
    <row r="351" spans="1:7" ht="43">
      <c r="A351" s="377"/>
      <c r="B351" s="357" t="s">
        <v>722</v>
      </c>
      <c r="C351" s="1737"/>
      <c r="D351" s="697"/>
      <c r="E351" s="697"/>
      <c r="F351" s="359"/>
      <c r="G351" s="392"/>
    </row>
    <row r="352" spans="1:7" ht="16">
      <c r="A352"/>
      <c r="B352"/>
      <c r="C352" s="1743"/>
      <c r="D352" s="393"/>
      <c r="E352" s="393"/>
      <c r="F352" s="393"/>
      <c r="G352" s="392"/>
    </row>
    <row r="353" spans="1:7" ht="16">
      <c r="A353" s="365" t="s">
        <v>80</v>
      </c>
      <c r="B353" s="357" t="s">
        <v>723</v>
      </c>
      <c r="C353" s="1736" t="s">
        <v>86</v>
      </c>
      <c r="D353" s="394">
        <v>1500</v>
      </c>
      <c r="E353" s="709"/>
      <c r="F353" s="394"/>
      <c r="G353" s="393"/>
    </row>
    <row r="354" spans="1:7">
      <c r="A354" s="365" t="s">
        <v>87</v>
      </c>
      <c r="B354" s="357" t="s">
        <v>724</v>
      </c>
      <c r="C354" s="1736" t="s">
        <v>86</v>
      </c>
      <c r="D354" s="394">
        <v>350</v>
      </c>
      <c r="E354" s="394"/>
      <c r="F354" s="394"/>
      <c r="G354" s="392"/>
    </row>
    <row r="355" spans="1:7">
      <c r="A355" s="365" t="s">
        <v>101</v>
      </c>
      <c r="B355" s="357" t="s">
        <v>725</v>
      </c>
      <c r="C355" s="1736" t="s">
        <v>86</v>
      </c>
      <c r="D355" s="394">
        <v>275</v>
      </c>
      <c r="E355" s="394"/>
      <c r="F355" s="394"/>
      <c r="G355" s="392"/>
    </row>
    <row r="356" spans="1:7">
      <c r="A356" s="365" t="s">
        <v>109</v>
      </c>
      <c r="B356" s="357" t="s">
        <v>726</v>
      </c>
      <c r="C356" s="1736" t="s">
        <v>86</v>
      </c>
      <c r="D356" s="394">
        <v>375</v>
      </c>
      <c r="E356" s="394"/>
      <c r="F356" s="394"/>
      <c r="G356" s="392"/>
    </row>
    <row r="357" spans="1:7">
      <c r="A357" s="365" t="s">
        <v>121</v>
      </c>
      <c r="B357" s="357" t="s">
        <v>727</v>
      </c>
      <c r="C357" s="1736" t="s">
        <v>86</v>
      </c>
      <c r="D357" s="394">
        <v>35</v>
      </c>
      <c r="E357" s="394"/>
      <c r="F357" s="394"/>
      <c r="G357" s="392"/>
    </row>
    <row r="358" spans="1:7">
      <c r="A358" s="365" t="s">
        <v>126</v>
      </c>
      <c r="B358" s="357" t="s">
        <v>728</v>
      </c>
      <c r="C358" s="1736" t="s">
        <v>86</v>
      </c>
      <c r="D358" s="394">
        <v>350</v>
      </c>
      <c r="E358" s="394"/>
      <c r="F358" s="394"/>
      <c r="G358" s="392"/>
    </row>
    <row r="359" spans="1:7">
      <c r="A359" s="365" t="s">
        <v>357</v>
      </c>
      <c r="B359" s="357" t="s">
        <v>729</v>
      </c>
      <c r="C359" s="1736" t="s">
        <v>86</v>
      </c>
      <c r="D359" s="394">
        <v>550</v>
      </c>
      <c r="E359" s="394"/>
      <c r="F359" s="394"/>
      <c r="G359" s="392"/>
    </row>
    <row r="360" spans="1:7">
      <c r="A360" s="365" t="s">
        <v>355</v>
      </c>
      <c r="B360" s="357" t="s">
        <v>730</v>
      </c>
      <c r="C360" s="1736" t="s">
        <v>86</v>
      </c>
      <c r="D360" s="394">
        <v>30</v>
      </c>
      <c r="E360" s="394"/>
      <c r="F360" s="394"/>
      <c r="G360" s="392"/>
    </row>
    <row r="361" spans="1:7">
      <c r="A361" s="365" t="s">
        <v>353</v>
      </c>
      <c r="B361" s="357" t="s">
        <v>731</v>
      </c>
      <c r="C361" s="1736" t="s">
        <v>86</v>
      </c>
      <c r="D361" s="394">
        <v>375</v>
      </c>
      <c r="E361" s="394"/>
      <c r="F361" s="394"/>
      <c r="G361" s="392"/>
    </row>
    <row r="362" spans="1:7" ht="28">
      <c r="A362" s="365" t="s">
        <v>350</v>
      </c>
      <c r="B362" s="357" t="s">
        <v>732</v>
      </c>
      <c r="C362" s="1736" t="s">
        <v>86</v>
      </c>
      <c r="D362" s="394">
        <v>135</v>
      </c>
      <c r="E362" s="394"/>
      <c r="F362" s="394"/>
      <c r="G362" s="392"/>
    </row>
    <row r="363" spans="1:7">
      <c r="A363" s="365"/>
      <c r="B363" s="357"/>
      <c r="C363" s="1736"/>
      <c r="D363" s="394"/>
      <c r="E363" s="394"/>
      <c r="F363" s="394"/>
      <c r="G363" s="392"/>
    </row>
    <row r="364" spans="1:7" ht="42">
      <c r="A364" s="365"/>
      <c r="B364" s="357" t="s">
        <v>733</v>
      </c>
      <c r="C364" s="1736"/>
      <c r="D364" s="394"/>
      <c r="E364" s="394"/>
      <c r="F364" s="394"/>
      <c r="G364" s="392"/>
    </row>
    <row r="365" spans="1:7">
      <c r="A365" s="365"/>
      <c r="B365" s="357"/>
      <c r="C365" s="1736"/>
      <c r="D365" s="394"/>
      <c r="E365" s="394"/>
      <c r="F365" s="394"/>
      <c r="G365" s="392"/>
    </row>
    <row r="366" spans="1:7">
      <c r="A366" s="365"/>
      <c r="B366" s="357" t="s">
        <v>734</v>
      </c>
      <c r="C366" s="1736"/>
      <c r="D366" s="394"/>
      <c r="E366" s="394"/>
      <c r="F366" s="394"/>
      <c r="G366" s="392"/>
    </row>
    <row r="367" spans="1:7">
      <c r="A367" s="365" t="s">
        <v>349</v>
      </c>
      <c r="B367" s="357" t="s">
        <v>1145</v>
      </c>
      <c r="C367" s="1736" t="s">
        <v>86</v>
      </c>
      <c r="D367" s="394">
        <v>500</v>
      </c>
      <c r="E367" s="394"/>
      <c r="F367" s="394"/>
      <c r="G367" s="392"/>
    </row>
    <row r="368" spans="1:7">
      <c r="A368" s="365"/>
      <c r="B368" s="357" t="s">
        <v>736</v>
      </c>
      <c r="C368" s="1736" t="s">
        <v>86</v>
      </c>
      <c r="D368" s="394">
        <v>100</v>
      </c>
      <c r="E368" s="394"/>
      <c r="F368" s="394"/>
      <c r="G368" s="392"/>
    </row>
    <row r="369" spans="1:7">
      <c r="A369" s="365"/>
      <c r="B369" s="357"/>
      <c r="C369" s="1736"/>
      <c r="D369" s="394"/>
      <c r="E369" s="394"/>
      <c r="F369" s="394"/>
      <c r="G369" s="392"/>
    </row>
    <row r="370" spans="1:7">
      <c r="A370" s="365"/>
      <c r="B370" s="357" t="s">
        <v>737</v>
      </c>
      <c r="C370" s="1736"/>
      <c r="D370" s="394"/>
      <c r="E370" s="394"/>
      <c r="F370" s="359"/>
      <c r="G370" s="392"/>
    </row>
    <row r="371" spans="1:7">
      <c r="A371" s="365" t="s">
        <v>345</v>
      </c>
      <c r="B371" s="357" t="s">
        <v>941</v>
      </c>
      <c r="C371" s="1736" t="s">
        <v>7</v>
      </c>
      <c r="D371" s="394">
        <v>2</v>
      </c>
      <c r="E371" s="394"/>
      <c r="F371" s="394"/>
      <c r="G371" s="392"/>
    </row>
    <row r="372" spans="1:7">
      <c r="A372" s="365" t="s">
        <v>738</v>
      </c>
      <c r="B372" s="357" t="s">
        <v>942</v>
      </c>
      <c r="C372" s="1736" t="s">
        <v>7</v>
      </c>
      <c r="D372" s="394">
        <v>1</v>
      </c>
      <c r="E372" s="394"/>
      <c r="F372" s="394"/>
      <c r="G372" s="392"/>
    </row>
    <row r="373" spans="1:7">
      <c r="A373" s="365" t="s">
        <v>739</v>
      </c>
      <c r="B373" s="357" t="s">
        <v>740</v>
      </c>
      <c r="C373" s="1736" t="s">
        <v>7</v>
      </c>
      <c r="D373" s="394">
        <v>1</v>
      </c>
      <c r="E373" s="394"/>
      <c r="F373" s="394"/>
      <c r="G373" s="392"/>
    </row>
    <row r="374" spans="1:7">
      <c r="A374" s="365"/>
      <c r="B374" s="357"/>
      <c r="C374" s="1736"/>
      <c r="D374" s="394"/>
      <c r="E374" s="394"/>
      <c r="F374" s="359"/>
      <c r="G374" s="392"/>
    </row>
    <row r="375" spans="1:7">
      <c r="A375" s="365" t="s">
        <v>741</v>
      </c>
      <c r="B375" s="357" t="s">
        <v>742</v>
      </c>
      <c r="C375" s="1736" t="s">
        <v>7</v>
      </c>
      <c r="D375" s="394">
        <v>8</v>
      </c>
      <c r="E375" s="394"/>
      <c r="F375" s="394"/>
      <c r="G375" s="392"/>
    </row>
    <row r="376" spans="1:7">
      <c r="A376" s="365" t="s">
        <v>743</v>
      </c>
      <c r="B376" s="357" t="s">
        <v>744</v>
      </c>
      <c r="C376" s="1736" t="s">
        <v>7</v>
      </c>
      <c r="D376" s="394">
        <v>5</v>
      </c>
      <c r="E376" s="394"/>
      <c r="F376" s="394"/>
      <c r="G376" s="392"/>
    </row>
    <row r="377" spans="1:7">
      <c r="A377" s="365"/>
      <c r="B377" s="357"/>
      <c r="C377" s="1736"/>
      <c r="D377" s="394"/>
      <c r="E377" s="394"/>
      <c r="F377" s="359"/>
      <c r="G377" s="392"/>
    </row>
    <row r="378" spans="1:7">
      <c r="A378" s="365"/>
      <c r="B378" s="357" t="s">
        <v>863</v>
      </c>
      <c r="C378" s="1736"/>
      <c r="D378" s="394"/>
      <c r="E378" s="394"/>
      <c r="F378" s="394"/>
      <c r="G378" s="392"/>
    </row>
    <row r="379" spans="1:7">
      <c r="A379" s="365" t="s">
        <v>745</v>
      </c>
      <c r="B379" s="357" t="s">
        <v>746</v>
      </c>
      <c r="C379" s="1736" t="s">
        <v>7</v>
      </c>
      <c r="D379" s="394">
        <v>3</v>
      </c>
      <c r="E379" s="394"/>
      <c r="F379" s="394"/>
      <c r="G379" s="385"/>
    </row>
    <row r="380" spans="1:7">
      <c r="A380" s="365" t="s">
        <v>747</v>
      </c>
      <c r="B380" s="357" t="s">
        <v>748</v>
      </c>
      <c r="C380" s="1736" t="s">
        <v>7</v>
      </c>
      <c r="D380" s="394">
        <v>1</v>
      </c>
      <c r="E380" s="394"/>
      <c r="F380" s="394"/>
      <c r="G380" s="392"/>
    </row>
    <row r="381" spans="1:7">
      <c r="A381" s="365" t="s">
        <v>749</v>
      </c>
      <c r="B381" s="357" t="s">
        <v>750</v>
      </c>
      <c r="C381" s="1736" t="s">
        <v>7</v>
      </c>
      <c r="D381" s="394">
        <v>2</v>
      </c>
      <c r="E381" s="394"/>
      <c r="F381" s="394"/>
      <c r="G381" s="392"/>
    </row>
    <row r="382" spans="1:7">
      <c r="A382" s="365" t="s">
        <v>751</v>
      </c>
      <c r="B382" s="357" t="s">
        <v>752</v>
      </c>
      <c r="C382" s="1736" t="s">
        <v>7</v>
      </c>
      <c r="D382" s="394">
        <v>4</v>
      </c>
      <c r="E382" s="394"/>
      <c r="F382" s="394"/>
      <c r="G382" s="392"/>
    </row>
    <row r="383" spans="1:7">
      <c r="A383" s="365" t="s">
        <v>753</v>
      </c>
      <c r="B383" s="357" t="s">
        <v>754</v>
      </c>
      <c r="C383" s="1736" t="s">
        <v>7</v>
      </c>
      <c r="D383" s="394">
        <v>8</v>
      </c>
      <c r="E383" s="394"/>
      <c r="F383" s="394"/>
      <c r="G383" s="392"/>
    </row>
    <row r="384" spans="1:7">
      <c r="A384" s="365"/>
      <c r="B384" s="357"/>
      <c r="C384" s="1736"/>
      <c r="D384" s="394"/>
      <c r="E384" s="394"/>
      <c r="F384" s="359"/>
      <c r="G384" s="392"/>
    </row>
    <row r="385" spans="1:7" ht="42">
      <c r="A385" s="365" t="s">
        <v>755</v>
      </c>
      <c r="B385" s="357" t="s">
        <v>756</v>
      </c>
      <c r="C385" s="1736"/>
      <c r="D385" s="394"/>
      <c r="E385" s="394"/>
      <c r="F385" s="394"/>
      <c r="G385" s="385"/>
    </row>
    <row r="386" spans="1:7">
      <c r="A386" s="365"/>
      <c r="B386" s="357" t="s">
        <v>757</v>
      </c>
      <c r="C386" s="1736" t="s">
        <v>86</v>
      </c>
      <c r="D386" s="394">
        <v>25</v>
      </c>
      <c r="E386" s="394"/>
      <c r="F386" s="394"/>
      <c r="G386" s="385"/>
    </row>
    <row r="387" spans="1:7">
      <c r="A387" s="365"/>
      <c r="B387" s="357" t="s">
        <v>758</v>
      </c>
      <c r="C387" s="1736" t="s">
        <v>86</v>
      </c>
      <c r="D387" s="394">
        <v>120</v>
      </c>
      <c r="E387" s="394"/>
      <c r="F387" s="394"/>
      <c r="G387" s="392"/>
    </row>
    <row r="388" spans="1:7">
      <c r="A388" s="379"/>
      <c r="B388" s="357" t="s">
        <v>759</v>
      </c>
      <c r="C388" s="1734" t="s">
        <v>86</v>
      </c>
      <c r="D388" s="394">
        <v>120</v>
      </c>
      <c r="E388" s="394"/>
      <c r="F388" s="394"/>
      <c r="G388" s="392"/>
    </row>
    <row r="389" spans="1:7">
      <c r="A389" s="365"/>
      <c r="B389" s="357" t="s">
        <v>760</v>
      </c>
      <c r="C389" s="1736" t="s">
        <v>86</v>
      </c>
      <c r="D389" s="394">
        <v>50</v>
      </c>
      <c r="E389" s="394"/>
      <c r="F389" s="394"/>
      <c r="G389" s="392"/>
    </row>
    <row r="390" spans="1:7">
      <c r="A390" s="365"/>
      <c r="B390" s="357"/>
      <c r="C390" s="1736"/>
      <c r="D390" s="394"/>
      <c r="E390" s="394"/>
      <c r="F390" s="359"/>
      <c r="G390" s="392"/>
    </row>
    <row r="391" spans="1:7" ht="42">
      <c r="A391" s="365" t="s">
        <v>761</v>
      </c>
      <c r="B391" s="357" t="s">
        <v>762</v>
      </c>
      <c r="C391" s="1736"/>
      <c r="D391" s="394"/>
      <c r="E391" s="394"/>
      <c r="F391" s="359"/>
      <c r="G391" s="385"/>
    </row>
    <row r="392" spans="1:7">
      <c r="A392" s="365"/>
      <c r="B392" s="378"/>
      <c r="C392" s="1736" t="s">
        <v>343</v>
      </c>
      <c r="D392" s="394">
        <v>25</v>
      </c>
      <c r="E392" s="394"/>
      <c r="F392" s="394"/>
      <c r="G392" s="385"/>
    </row>
    <row r="393" spans="1:7" ht="28">
      <c r="A393" s="365"/>
      <c r="B393" s="357" t="s">
        <v>763</v>
      </c>
      <c r="C393" s="1736"/>
      <c r="D393" s="394"/>
      <c r="E393" s="394"/>
      <c r="F393" s="359"/>
      <c r="G393" s="392"/>
    </row>
    <row r="394" spans="1:7" s="43" customFormat="1" ht="29">
      <c r="A394" s="365" t="s">
        <v>764</v>
      </c>
      <c r="B394" s="357" t="s">
        <v>1135</v>
      </c>
      <c r="C394" s="1737" t="s">
        <v>7</v>
      </c>
      <c r="D394" s="394">
        <v>46</v>
      </c>
      <c r="E394" s="394"/>
      <c r="F394" s="394"/>
      <c r="G394" s="385"/>
    </row>
    <row r="395" spans="1:7" ht="28">
      <c r="A395" s="365" t="s">
        <v>765</v>
      </c>
      <c r="B395" s="357" t="s">
        <v>1140</v>
      </c>
      <c r="C395" s="1737" t="s">
        <v>7</v>
      </c>
      <c r="D395" s="394">
        <v>8</v>
      </c>
      <c r="E395" s="394"/>
      <c r="F395" s="394"/>
      <c r="G395" s="392"/>
    </row>
    <row r="396" spans="1:7" ht="28">
      <c r="A396" s="365" t="s">
        <v>766</v>
      </c>
      <c r="B396" s="357" t="s">
        <v>1141</v>
      </c>
      <c r="C396" s="1737" t="s">
        <v>7</v>
      </c>
      <c r="D396" s="394">
        <v>1</v>
      </c>
      <c r="E396" s="394"/>
      <c r="F396" s="394"/>
      <c r="G396" s="392"/>
    </row>
    <row r="397" spans="1:7" ht="28">
      <c r="A397" s="365" t="s">
        <v>767</v>
      </c>
      <c r="B397" s="357" t="s">
        <v>1142</v>
      </c>
      <c r="C397" s="1737" t="s">
        <v>7</v>
      </c>
      <c r="D397" s="394">
        <v>18</v>
      </c>
      <c r="E397" s="394"/>
      <c r="F397" s="394"/>
      <c r="G397" s="392"/>
    </row>
    <row r="398" spans="1:7" ht="28">
      <c r="A398" s="365" t="s">
        <v>768</v>
      </c>
      <c r="B398" s="357" t="s">
        <v>943</v>
      </c>
      <c r="C398" s="1737" t="s">
        <v>7</v>
      </c>
      <c r="D398" s="394">
        <v>22</v>
      </c>
      <c r="E398" s="394"/>
      <c r="F398" s="394"/>
      <c r="G398" s="392"/>
    </row>
    <row r="399" spans="1:7">
      <c r="A399" s="365"/>
      <c r="B399" s="357"/>
      <c r="C399" s="1736"/>
      <c r="D399" s="394"/>
      <c r="E399" s="394"/>
      <c r="F399" s="359"/>
      <c r="G399" s="392"/>
    </row>
    <row r="400" spans="1:7" ht="42">
      <c r="A400" s="365" t="s">
        <v>769</v>
      </c>
      <c r="B400" s="357" t="s">
        <v>1143</v>
      </c>
      <c r="C400" s="1736" t="s">
        <v>7</v>
      </c>
      <c r="D400" s="394">
        <v>8</v>
      </c>
      <c r="E400" s="394"/>
      <c r="F400" s="394"/>
      <c r="G400" s="385"/>
    </row>
    <row r="401" spans="1:7">
      <c r="A401" s="379"/>
      <c r="B401" s="357"/>
      <c r="C401" s="1734"/>
      <c r="D401" s="394"/>
      <c r="E401" s="394"/>
      <c r="F401" s="698"/>
      <c r="G401" s="392"/>
    </row>
    <row r="402" spans="1:7">
      <c r="A402" s="365" t="s">
        <v>770</v>
      </c>
      <c r="B402" s="357" t="s">
        <v>771</v>
      </c>
      <c r="C402" s="1734" t="s">
        <v>7</v>
      </c>
      <c r="D402" s="394">
        <v>4</v>
      </c>
      <c r="E402" s="394"/>
      <c r="F402" s="394"/>
      <c r="G402" s="396"/>
    </row>
    <row r="403" spans="1:7">
      <c r="A403" s="365"/>
      <c r="B403" s="378"/>
      <c r="C403" s="1736"/>
      <c r="D403" s="394"/>
      <c r="E403" s="394"/>
      <c r="F403" s="359"/>
      <c r="G403" s="392"/>
    </row>
    <row r="404" spans="1:7" ht="70">
      <c r="A404" s="365" t="s">
        <v>772</v>
      </c>
      <c r="B404" s="357" t="s">
        <v>773</v>
      </c>
      <c r="C404" s="1736"/>
      <c r="D404" s="368"/>
      <c r="E404" s="368"/>
      <c r="F404" s="395"/>
      <c r="G404" s="385"/>
    </row>
    <row r="405" spans="1:7">
      <c r="A405" s="365"/>
      <c r="B405" s="378"/>
      <c r="C405" s="1896" t="s">
        <v>351</v>
      </c>
      <c r="D405" s="368">
        <v>2</v>
      </c>
      <c r="E405" s="368"/>
      <c r="F405" s="394"/>
      <c r="G405" s="385"/>
    </row>
    <row r="406" spans="1:7">
      <c r="A406" s="365"/>
      <c r="B406" s="378"/>
      <c r="C406" s="1736"/>
      <c r="D406" s="368"/>
      <c r="E406" s="368"/>
      <c r="F406" s="364"/>
      <c r="G406" s="392"/>
    </row>
    <row r="407" spans="1:7" ht="70">
      <c r="A407" s="365" t="s">
        <v>774</v>
      </c>
      <c r="B407" s="357" t="s">
        <v>775</v>
      </c>
      <c r="C407" s="1736"/>
      <c r="D407" s="368"/>
      <c r="E407" s="368"/>
      <c r="F407" s="364"/>
      <c r="G407" s="385"/>
    </row>
    <row r="408" spans="1:7">
      <c r="A408" s="365"/>
      <c r="B408" s="378" t="s">
        <v>1144</v>
      </c>
      <c r="C408" s="1736" t="s">
        <v>86</v>
      </c>
      <c r="D408" s="368">
        <v>250</v>
      </c>
      <c r="E408" s="368"/>
      <c r="F408" s="394"/>
      <c r="G408" s="385"/>
    </row>
    <row r="409" spans="1:7">
      <c r="A409" s="365"/>
      <c r="B409" s="357"/>
      <c r="C409" s="1736"/>
      <c r="D409" s="368"/>
      <c r="E409" s="368"/>
      <c r="F409" s="368"/>
      <c r="G409" s="392"/>
    </row>
    <row r="410" spans="1:7" ht="70">
      <c r="A410" s="365" t="s">
        <v>776</v>
      </c>
      <c r="B410" s="357" t="s">
        <v>944</v>
      </c>
      <c r="C410" s="1736" t="s">
        <v>7</v>
      </c>
      <c r="D410" s="368">
        <v>6</v>
      </c>
      <c r="E410" s="368"/>
      <c r="F410" s="394"/>
      <c r="G410" s="385"/>
    </row>
    <row r="411" spans="1:7">
      <c r="A411" s="365"/>
      <c r="B411" s="357"/>
      <c r="C411" s="1736"/>
      <c r="D411" s="368"/>
      <c r="E411" s="368"/>
      <c r="F411" s="364"/>
      <c r="G411" s="392"/>
    </row>
    <row r="412" spans="1:7" ht="70">
      <c r="A412" s="365" t="s">
        <v>777</v>
      </c>
      <c r="B412" s="357" t="s">
        <v>641</v>
      </c>
      <c r="C412" s="1736"/>
      <c r="D412" s="368"/>
      <c r="E412" s="368"/>
      <c r="F412" s="364"/>
      <c r="G412" s="385"/>
    </row>
    <row r="413" spans="1:7">
      <c r="A413" s="365"/>
      <c r="B413" s="378"/>
      <c r="C413" s="1734" t="s">
        <v>351</v>
      </c>
      <c r="D413" s="368">
        <v>1</v>
      </c>
      <c r="E413" s="395"/>
      <c r="F413" s="394"/>
      <c r="G413" s="385"/>
    </row>
    <row r="414" spans="1:7">
      <c r="A414" s="365"/>
      <c r="B414" s="378"/>
      <c r="C414" s="1736"/>
      <c r="D414" s="368"/>
      <c r="E414" s="368"/>
      <c r="F414" s="383"/>
      <c r="G414" s="392"/>
    </row>
    <row r="415" spans="1:7" ht="16">
      <c r="A415" s="365"/>
      <c r="B415" s="369"/>
      <c r="C415" s="1899"/>
      <c r="D415" s="397"/>
      <c r="E415" s="397"/>
      <c r="F415" s="398"/>
      <c r="G415" s="398"/>
    </row>
    <row r="416" spans="1:7" ht="18">
      <c r="A416" s="363"/>
      <c r="B416" s="430" t="s">
        <v>1009</v>
      </c>
      <c r="C416" s="1900"/>
      <c r="D416" s="399"/>
      <c r="E416" s="400"/>
      <c r="F416" s="710"/>
    </row>
    <row r="417" spans="1:7">
      <c r="G417" s="385"/>
    </row>
    <row r="418" spans="1:7" ht="18">
      <c r="G418" s="43"/>
    </row>
    <row r="419" spans="1:7" ht="18">
      <c r="B419" s="430" t="s">
        <v>794</v>
      </c>
      <c r="G419" s="43"/>
    </row>
    <row r="420" spans="1:7" ht="42">
      <c r="A420" s="365" t="s">
        <v>223</v>
      </c>
      <c r="B420" s="357" t="s">
        <v>780</v>
      </c>
      <c r="C420" s="1736" t="s">
        <v>86</v>
      </c>
      <c r="D420" s="394">
        <v>485</v>
      </c>
      <c r="E420" s="394"/>
      <c r="F420" s="394"/>
      <c r="G420" s="392"/>
    </row>
    <row r="421" spans="1:7">
      <c r="A421" s="365"/>
      <c r="B421" s="357"/>
      <c r="C421" s="1736"/>
      <c r="D421" s="394"/>
      <c r="E421" s="394"/>
      <c r="F421" s="359"/>
      <c r="G421" s="392"/>
    </row>
    <row r="422" spans="1:7" ht="28">
      <c r="A422" s="365" t="s">
        <v>220</v>
      </c>
      <c r="B422" s="357" t="s">
        <v>781</v>
      </c>
      <c r="C422" s="1736" t="s">
        <v>86</v>
      </c>
      <c r="D422" s="394">
        <v>325</v>
      </c>
      <c r="E422" s="394"/>
      <c r="F422" s="394"/>
      <c r="G422" s="392"/>
    </row>
    <row r="423" spans="1:7">
      <c r="A423" s="365"/>
      <c r="B423" s="357"/>
      <c r="C423" s="1736"/>
      <c r="D423" s="394"/>
      <c r="E423" s="394"/>
      <c r="F423" s="394"/>
      <c r="G423" s="392"/>
    </row>
    <row r="424" spans="1:7" ht="28">
      <c r="A424" s="365" t="s">
        <v>219</v>
      </c>
      <c r="B424" s="357" t="s">
        <v>782</v>
      </c>
      <c r="C424" s="1736" t="s">
        <v>86</v>
      </c>
      <c r="D424" s="394">
        <v>175</v>
      </c>
      <c r="E424" s="394"/>
      <c r="F424" s="394"/>
      <c r="G424" s="392"/>
    </row>
    <row r="425" spans="1:7">
      <c r="A425" s="365"/>
      <c r="B425" s="357"/>
      <c r="C425" s="1736"/>
      <c r="D425" s="394"/>
      <c r="E425" s="394"/>
      <c r="F425" s="394"/>
      <c r="G425" s="392"/>
    </row>
    <row r="426" spans="1:7" ht="12.75" customHeight="1">
      <c r="A426" s="365" t="s">
        <v>217</v>
      </c>
      <c r="B426" s="357" t="s">
        <v>783</v>
      </c>
      <c r="C426" s="1736" t="s">
        <v>7</v>
      </c>
      <c r="D426" s="394">
        <v>21</v>
      </c>
      <c r="E426" s="394"/>
      <c r="F426" s="394"/>
      <c r="G426" s="392"/>
    </row>
    <row r="427" spans="1:7" ht="12.75" customHeight="1">
      <c r="A427" s="365"/>
      <c r="B427" s="378"/>
      <c r="C427" s="1736"/>
      <c r="D427" s="394"/>
      <c r="E427" s="394"/>
      <c r="F427" s="394"/>
      <c r="G427" s="392"/>
    </row>
    <row r="428" spans="1:7" ht="12.75" customHeight="1">
      <c r="A428" s="365" t="s">
        <v>215</v>
      </c>
      <c r="B428" s="357" t="s">
        <v>784</v>
      </c>
      <c r="C428" s="1736" t="s">
        <v>7</v>
      </c>
      <c r="D428" s="394">
        <v>21</v>
      </c>
      <c r="E428" s="394"/>
      <c r="F428" s="394"/>
      <c r="G428" s="385"/>
    </row>
    <row r="429" spans="1:7" ht="12.75" customHeight="1">
      <c r="A429" s="365"/>
      <c r="B429" s="357"/>
      <c r="C429" s="1736"/>
      <c r="D429" s="394"/>
      <c r="E429" s="394"/>
      <c r="F429" s="394"/>
      <c r="G429" s="392"/>
    </row>
    <row r="430" spans="1:7" ht="12.75" customHeight="1">
      <c r="A430" s="365" t="s">
        <v>214</v>
      </c>
      <c r="B430" s="357" t="s">
        <v>785</v>
      </c>
      <c r="C430" s="1736" t="s">
        <v>7</v>
      </c>
      <c r="D430" s="394">
        <v>21</v>
      </c>
      <c r="E430" s="394"/>
      <c r="F430" s="394"/>
      <c r="G430" s="392"/>
    </row>
    <row r="431" spans="1:7" ht="12.75" customHeight="1">
      <c r="A431" s="365"/>
      <c r="B431" s="357"/>
      <c r="C431" s="1736"/>
      <c r="D431" s="394"/>
      <c r="E431" s="394"/>
      <c r="F431" s="394"/>
      <c r="G431" s="392"/>
    </row>
    <row r="432" spans="1:7" ht="28">
      <c r="A432" s="365" t="s">
        <v>313</v>
      </c>
      <c r="B432" s="357" t="s">
        <v>786</v>
      </c>
      <c r="C432" s="1736" t="s">
        <v>7</v>
      </c>
      <c r="D432" s="394">
        <v>10</v>
      </c>
      <c r="E432" s="394"/>
      <c r="F432" s="394"/>
      <c r="G432" s="392"/>
    </row>
    <row r="433" spans="1:8">
      <c r="A433" s="365"/>
      <c r="B433" s="357"/>
      <c r="C433" s="1736"/>
      <c r="D433" s="394"/>
      <c r="E433" s="394"/>
      <c r="F433" s="394"/>
      <c r="G433" s="392"/>
    </row>
    <row r="434" spans="1:8" ht="28">
      <c r="A434" s="365" t="s">
        <v>476</v>
      </c>
      <c r="B434" s="357" t="s">
        <v>787</v>
      </c>
      <c r="C434" s="1736"/>
      <c r="D434" s="394"/>
      <c r="E434" s="394"/>
      <c r="F434" s="394"/>
      <c r="G434" s="392"/>
    </row>
    <row r="435" spans="1:8">
      <c r="A435" s="365"/>
      <c r="B435" s="357" t="s">
        <v>788</v>
      </c>
      <c r="C435" s="1736" t="s">
        <v>7</v>
      </c>
      <c r="D435" s="394">
        <v>50</v>
      </c>
      <c r="E435" s="394"/>
      <c r="F435" s="394"/>
      <c r="G435" s="392"/>
    </row>
    <row r="436" spans="1:8">
      <c r="A436" s="365"/>
      <c r="B436" s="357" t="s">
        <v>789</v>
      </c>
      <c r="C436" s="1736" t="s">
        <v>7</v>
      </c>
      <c r="D436" s="394">
        <v>40</v>
      </c>
      <c r="E436" s="394"/>
      <c r="F436" s="394"/>
      <c r="G436" s="392"/>
    </row>
    <row r="437" spans="1:8">
      <c r="A437" s="365"/>
      <c r="B437" s="357"/>
      <c r="C437" s="1736"/>
      <c r="D437" s="394"/>
      <c r="E437" s="394"/>
      <c r="F437" s="394"/>
      <c r="G437" s="392"/>
    </row>
    <row r="438" spans="1:8" ht="28">
      <c r="A438" s="365" t="s">
        <v>470</v>
      </c>
      <c r="B438" s="357" t="s">
        <v>790</v>
      </c>
      <c r="C438" s="1736"/>
      <c r="D438" s="394"/>
      <c r="E438" s="394"/>
      <c r="F438" s="394"/>
      <c r="G438" s="392"/>
    </row>
    <row r="439" spans="1:8">
      <c r="A439" s="365"/>
      <c r="B439" s="378"/>
      <c r="C439" s="1736" t="s">
        <v>86</v>
      </c>
      <c r="D439" s="394">
        <v>240</v>
      </c>
      <c r="E439" s="394"/>
      <c r="F439" s="394"/>
      <c r="G439" s="392"/>
    </row>
    <row r="440" spans="1:8">
      <c r="A440" s="365"/>
      <c r="B440" s="357"/>
      <c r="C440" s="1736"/>
      <c r="D440" s="394"/>
      <c r="E440" s="394"/>
      <c r="F440" s="394"/>
      <c r="G440" s="392"/>
    </row>
    <row r="441" spans="1:8" ht="70">
      <c r="A441" s="365" t="s">
        <v>468</v>
      </c>
      <c r="B441" s="357" t="s">
        <v>791</v>
      </c>
      <c r="C441" s="1736"/>
      <c r="D441" s="394"/>
      <c r="E441" s="394"/>
      <c r="F441" s="394"/>
      <c r="G441" s="392"/>
    </row>
    <row r="442" spans="1:8">
      <c r="A442" s="365"/>
      <c r="B442" s="378"/>
      <c r="C442" s="1736" t="s">
        <v>86</v>
      </c>
      <c r="D442" s="394">
        <v>75</v>
      </c>
      <c r="E442" s="394"/>
      <c r="F442" s="394"/>
      <c r="G442" s="392"/>
    </row>
    <row r="443" spans="1:8">
      <c r="A443" s="365"/>
      <c r="B443" s="357"/>
      <c r="C443" s="1736"/>
      <c r="D443" s="394"/>
      <c r="E443" s="394"/>
      <c r="F443" s="394"/>
      <c r="G443" s="392"/>
    </row>
    <row r="444" spans="1:8" ht="28">
      <c r="A444" s="365" t="s">
        <v>466</v>
      </c>
      <c r="B444" s="357" t="s">
        <v>792</v>
      </c>
      <c r="C444" s="1736" t="s">
        <v>7</v>
      </c>
      <c r="D444" s="394">
        <v>57</v>
      </c>
      <c r="E444" s="394"/>
      <c r="F444" s="394"/>
      <c r="G444" s="392"/>
    </row>
    <row r="445" spans="1:8">
      <c r="A445" s="365"/>
      <c r="B445" s="378"/>
      <c r="C445" s="1736"/>
      <c r="D445" s="394"/>
      <c r="E445" s="394"/>
      <c r="F445" s="394"/>
      <c r="G445" s="392"/>
    </row>
    <row r="446" spans="1:8" ht="18">
      <c r="A446" s="365"/>
      <c r="B446" s="357"/>
      <c r="C446" s="1736"/>
      <c r="D446" s="394"/>
      <c r="E446" s="394"/>
      <c r="F446" s="394"/>
      <c r="G446" s="385"/>
      <c r="H446" s="43"/>
    </row>
    <row r="447" spans="1:8" ht="43">
      <c r="A447" s="365" t="s">
        <v>481</v>
      </c>
      <c r="B447" s="357" t="s">
        <v>793</v>
      </c>
      <c r="C447" s="1736"/>
      <c r="D447" s="394"/>
      <c r="E447" s="394"/>
      <c r="F447" s="394"/>
      <c r="G447" s="392"/>
      <c r="H447" s="43"/>
    </row>
    <row r="448" spans="1:8" ht="18">
      <c r="A448" s="365"/>
      <c r="B448" s="378"/>
      <c r="C448" s="1736" t="s">
        <v>1146</v>
      </c>
      <c r="D448" s="394">
        <v>1</v>
      </c>
      <c r="E448" s="394"/>
      <c r="F448" s="394"/>
      <c r="G448" s="392"/>
      <c r="H448" s="43"/>
    </row>
    <row r="449" spans="1:8" ht="19" thickBot="1">
      <c r="A449" s="365"/>
      <c r="B449" s="357"/>
      <c r="C449" s="1736"/>
      <c r="D449" s="394"/>
      <c r="E449" s="394"/>
      <c r="F449" s="394"/>
      <c r="G449" s="392"/>
      <c r="H449" s="43"/>
    </row>
    <row r="450" spans="1:8" s="43" customFormat="1" ht="18">
      <c r="A450" s="723"/>
      <c r="B450" s="729" t="s">
        <v>794</v>
      </c>
      <c r="C450" s="1901"/>
      <c r="D450" s="724"/>
      <c r="E450" s="725"/>
      <c r="F450" s="728"/>
      <c r="G450" s="385"/>
    </row>
    <row r="451" spans="1:8" s="43" customFormat="1" ht="18">
      <c r="A451" s="363"/>
      <c r="B451" s="386"/>
      <c r="C451" s="1900"/>
      <c r="D451" s="399"/>
      <c r="E451" s="400"/>
      <c r="F451" s="400"/>
      <c r="G451" s="392"/>
    </row>
    <row r="452" spans="1:8" s="43" customFormat="1" ht="18">
      <c r="A452" s="363"/>
      <c r="B452" s="363"/>
      <c r="C452" s="1735"/>
      <c r="D452" s="692"/>
      <c r="E452" s="693"/>
      <c r="F452" s="726"/>
      <c r="G452" s="400"/>
    </row>
    <row r="453" spans="1:8" s="43" customFormat="1" ht="18">
      <c r="A453" s="10"/>
      <c r="B453" s="11"/>
      <c r="C453" s="1876"/>
      <c r="D453" s="687"/>
      <c r="E453" s="635"/>
      <c r="F453" s="635"/>
      <c r="G453" s="727"/>
    </row>
    <row r="454" spans="1:8" s="43" customFormat="1" ht="39" thickBot="1">
      <c r="A454" s="451"/>
      <c r="B454" s="451" t="s">
        <v>795</v>
      </c>
      <c r="C454" s="1902"/>
      <c r="D454" s="713"/>
      <c r="E454" s="713"/>
      <c r="F454" s="713"/>
      <c r="G454" s="711"/>
    </row>
    <row r="455" spans="1:8" s="43" customFormat="1" ht="19" thickTop="1">
      <c r="A455" s="402"/>
      <c r="B455" s="403"/>
      <c r="C455" s="1738"/>
      <c r="D455" s="714"/>
      <c r="E455" s="715"/>
      <c r="F455" s="404"/>
      <c r="G455" s="711"/>
    </row>
    <row r="456" spans="1:8" s="43" customFormat="1" ht="18">
      <c r="A456" s="405" t="s">
        <v>796</v>
      </c>
      <c r="B456" s="405" t="s">
        <v>237</v>
      </c>
      <c r="C456" s="1903"/>
      <c r="D456" s="715"/>
      <c r="E456" s="715"/>
      <c r="F456" s="404"/>
      <c r="G456" s="712"/>
    </row>
    <row r="457" spans="1:8" s="43" customFormat="1" ht="18">
      <c r="A457" s="407"/>
      <c r="B457" s="407"/>
      <c r="C457" s="1904"/>
      <c r="D457" s="717"/>
      <c r="E457" s="717"/>
      <c r="F457" s="717"/>
      <c r="G457" s="712"/>
    </row>
    <row r="458" spans="1:8" s="43" customFormat="1" ht="71">
      <c r="A458" s="408" t="s">
        <v>797</v>
      </c>
      <c r="B458" s="403" t="s">
        <v>798</v>
      </c>
      <c r="C458" s="1739"/>
      <c r="D458" s="718"/>
      <c r="E458" s="718"/>
      <c r="F458" s="404"/>
      <c r="G458" s="730"/>
    </row>
    <row r="459" spans="1:8" s="43" customFormat="1" ht="18">
      <c r="A459" s="408"/>
      <c r="B459" s="409"/>
      <c r="C459" s="1896" t="s">
        <v>351</v>
      </c>
      <c r="D459" s="718">
        <v>1</v>
      </c>
      <c r="E459" s="718"/>
      <c r="F459" s="394"/>
      <c r="G459" s="731"/>
    </row>
    <row r="460" spans="1:8" s="43" customFormat="1" ht="18">
      <c r="A460" s="408"/>
      <c r="B460" s="403"/>
      <c r="C460" s="1739"/>
      <c r="D460" s="718"/>
      <c r="E460" s="718"/>
      <c r="F460" s="404"/>
      <c r="G460" s="732"/>
    </row>
    <row r="461" spans="1:8" s="43" customFormat="1" ht="71">
      <c r="A461" s="408" t="s">
        <v>799</v>
      </c>
      <c r="B461" s="403" t="s">
        <v>800</v>
      </c>
      <c r="C461" s="1739"/>
      <c r="D461" s="718"/>
      <c r="E461" s="718"/>
      <c r="F461" s="521"/>
      <c r="G461" s="735"/>
    </row>
    <row r="462" spans="1:8" s="43" customFormat="1" ht="18">
      <c r="A462" s="408"/>
      <c r="B462" s="409" t="s">
        <v>1138</v>
      </c>
      <c r="C462" s="1739" t="s">
        <v>86</v>
      </c>
      <c r="D462" s="718">
        <v>100</v>
      </c>
      <c r="E462" s="394"/>
      <c r="F462" s="633"/>
      <c r="G462" s="733"/>
    </row>
    <row r="463" spans="1:8" s="43" customFormat="1" ht="18">
      <c r="A463" s="408"/>
      <c r="B463" s="409" t="s">
        <v>1147</v>
      </c>
      <c r="C463" s="1739" t="s">
        <v>86</v>
      </c>
      <c r="D463" s="718">
        <v>25</v>
      </c>
      <c r="E463" s="394"/>
      <c r="F463" s="633"/>
      <c r="G463" s="733"/>
    </row>
    <row r="464" spans="1:8" s="43" customFormat="1" ht="18">
      <c r="A464" s="408"/>
      <c r="B464" s="409" t="s">
        <v>1148</v>
      </c>
      <c r="C464" s="1739" t="s">
        <v>86</v>
      </c>
      <c r="D464" s="718">
        <v>160</v>
      </c>
      <c r="E464" s="394"/>
      <c r="F464" s="633"/>
      <c r="G464" s="733"/>
    </row>
    <row r="465" spans="1:7" s="43" customFormat="1" ht="18">
      <c r="A465" s="408"/>
      <c r="B465" s="409"/>
      <c r="C465" s="1739"/>
      <c r="D465" s="718"/>
      <c r="E465" s="718"/>
      <c r="F465" s="521"/>
      <c r="G465" s="733"/>
    </row>
    <row r="466" spans="1:7" s="43" customFormat="1" ht="85">
      <c r="A466" s="408" t="s">
        <v>801</v>
      </c>
      <c r="B466" s="403" t="s">
        <v>802</v>
      </c>
      <c r="C466" s="1739"/>
      <c r="D466" s="718"/>
      <c r="E466" s="718"/>
      <c r="F466" s="521"/>
      <c r="G466" s="734"/>
    </row>
    <row r="467" spans="1:7" s="43" customFormat="1" ht="18">
      <c r="A467" s="408"/>
      <c r="B467" s="409"/>
      <c r="C467" s="1739" t="s">
        <v>7</v>
      </c>
      <c r="D467" s="718">
        <v>1</v>
      </c>
      <c r="E467" s="718"/>
      <c r="F467" s="606"/>
      <c r="G467" s="716"/>
    </row>
    <row r="468" spans="1:7" s="43" customFormat="1" ht="19" thickBot="1">
      <c r="A468" s="408"/>
      <c r="B468" s="403"/>
      <c r="C468" s="1739"/>
      <c r="D468" s="718"/>
      <c r="E468" s="716"/>
      <c r="F468" s="737"/>
      <c r="G468" s="392"/>
    </row>
    <row r="469" spans="1:7" s="43" customFormat="1" ht="18">
      <c r="A469" s="742"/>
      <c r="B469" s="745" t="s">
        <v>999</v>
      </c>
      <c r="C469" s="1905"/>
      <c r="D469" s="743"/>
      <c r="E469" s="744"/>
      <c r="F469" s="746"/>
      <c r="G469" s="716"/>
    </row>
    <row r="470" spans="1:7" s="43" customFormat="1" ht="18">
      <c r="A470" s="410"/>
      <c r="B470" s="411"/>
      <c r="C470" s="1906"/>
      <c r="D470" s="719"/>
      <c r="E470" s="413"/>
      <c r="F470" s="741"/>
      <c r="G470" s="716"/>
    </row>
    <row r="471" spans="1:7" s="43" customFormat="1" ht="18">
      <c r="A471" s="408"/>
      <c r="B471" s="403"/>
      <c r="C471" s="1739"/>
      <c r="D471" s="718"/>
      <c r="E471" s="718"/>
      <c r="F471" s="521"/>
      <c r="G471" s="716"/>
    </row>
    <row r="472" spans="1:7" s="43" customFormat="1" ht="18">
      <c r="A472" s="405" t="s">
        <v>803</v>
      </c>
      <c r="B472" s="405" t="s">
        <v>657</v>
      </c>
      <c r="C472" s="1903"/>
      <c r="D472" s="715"/>
      <c r="E472" s="715"/>
      <c r="F472" s="521"/>
      <c r="G472" s="716"/>
    </row>
    <row r="473" spans="1:7" s="43" customFormat="1" ht="18">
      <c r="A473" s="408"/>
      <c r="B473" s="403"/>
      <c r="C473" s="1739"/>
      <c r="D473" s="718"/>
      <c r="E473" s="718"/>
      <c r="F473" s="521"/>
      <c r="G473" s="392"/>
    </row>
    <row r="474" spans="1:7" s="43" customFormat="1" ht="100" thickBot="1">
      <c r="A474" s="408" t="s">
        <v>804</v>
      </c>
      <c r="B474" s="403" t="s">
        <v>805</v>
      </c>
      <c r="C474" s="1739"/>
      <c r="D474" s="747"/>
      <c r="E474" s="747"/>
      <c r="F474" s="521"/>
      <c r="G474" s="716"/>
    </row>
    <row r="475" spans="1:7" s="43" customFormat="1" ht="18">
      <c r="A475" s="408"/>
      <c r="B475" s="409" t="s">
        <v>806</v>
      </c>
      <c r="C475" s="1739" t="s">
        <v>86</v>
      </c>
      <c r="D475" s="747">
        <v>100</v>
      </c>
      <c r="E475" s="606"/>
      <c r="F475" s="755"/>
      <c r="G475" s="412"/>
    </row>
    <row r="476" spans="1:7" s="43" customFormat="1" ht="19" customHeight="1">
      <c r="A476" s="408"/>
      <c r="B476" s="409" t="s">
        <v>807</v>
      </c>
      <c r="C476" s="1739" t="s">
        <v>86</v>
      </c>
      <c r="D476" s="747">
        <v>25</v>
      </c>
      <c r="E476" s="606"/>
      <c r="F476" s="736"/>
      <c r="G476" s="414"/>
    </row>
    <row r="477" spans="1:7" s="43" customFormat="1" ht="18">
      <c r="A477" s="408"/>
      <c r="B477" s="409" t="s">
        <v>808</v>
      </c>
      <c r="C477" s="1739" t="s">
        <v>86</v>
      </c>
      <c r="D477" s="747">
        <v>160</v>
      </c>
      <c r="E477" s="606"/>
      <c r="F477" s="736"/>
      <c r="G477" s="414"/>
    </row>
    <row r="478" spans="1:7" s="43" customFormat="1" ht="18">
      <c r="A478"/>
      <c r="B478"/>
      <c r="C478" s="1743"/>
      <c r="D478" s="740"/>
      <c r="E478" s="740"/>
      <c r="F478" s="740"/>
      <c r="G478" s="414"/>
    </row>
    <row r="479" spans="1:7" s="43" customFormat="1" ht="85">
      <c r="A479" s="408" t="s">
        <v>809</v>
      </c>
      <c r="B479" s="403" t="s">
        <v>810</v>
      </c>
      <c r="C479" s="1739"/>
      <c r="D479" s="747"/>
      <c r="E479" s="747"/>
      <c r="F479" s="521"/>
      <c r="G479" s="720"/>
    </row>
    <row r="480" spans="1:7" s="43" customFormat="1" ht="18">
      <c r="A480" s="416"/>
      <c r="B480" s="403"/>
      <c r="C480" s="1738" t="s">
        <v>438</v>
      </c>
      <c r="D480" s="747">
        <v>6</v>
      </c>
      <c r="E480" s="747"/>
      <c r="F480" s="606"/>
      <c r="G480" s="716"/>
    </row>
    <row r="481" spans="1:8" s="43" customFormat="1" ht="18">
      <c r="A481" s="408"/>
      <c r="B481" s="403"/>
      <c r="C481" s="1739"/>
      <c r="D481" s="747"/>
      <c r="E481" s="747"/>
      <c r="F481" s="521"/>
      <c r="G481" s="716"/>
      <c r="H481" s="8"/>
    </row>
    <row r="482" spans="1:8" s="43" customFormat="1" ht="99">
      <c r="A482" s="408" t="s">
        <v>811</v>
      </c>
      <c r="B482" s="403" t="s">
        <v>812</v>
      </c>
      <c r="C482" s="1739"/>
      <c r="D482" s="747"/>
      <c r="E482" s="747"/>
      <c r="F482" s="521"/>
      <c r="G482" s="716"/>
      <c r="H482" s="8"/>
    </row>
    <row r="483" spans="1:8" s="43" customFormat="1" ht="18">
      <c r="A483" s="408"/>
      <c r="B483" s="409"/>
      <c r="C483" s="1739" t="s">
        <v>7</v>
      </c>
      <c r="D483" s="747">
        <v>1</v>
      </c>
      <c r="E483" s="747"/>
      <c r="F483" s="606"/>
      <c r="G483" s="721"/>
      <c r="H483" s="8"/>
    </row>
    <row r="484" spans="1:8" s="43" customFormat="1" ht="18">
      <c r="A484" s="408"/>
      <c r="B484" s="403"/>
      <c r="C484" s="1739"/>
      <c r="D484" s="747"/>
      <c r="E484" s="747"/>
      <c r="F484" s="521"/>
      <c r="G484" s="392"/>
      <c r="H484" s="8"/>
    </row>
    <row r="485" spans="1:8" ht="12.75" customHeight="1">
      <c r="A485" s="408" t="s">
        <v>813</v>
      </c>
      <c r="B485" s="403" t="s">
        <v>667</v>
      </c>
      <c r="C485" s="1739"/>
      <c r="D485" s="747"/>
      <c r="E485" s="747"/>
      <c r="F485" s="521"/>
      <c r="G485" s="392"/>
    </row>
    <row r="486" spans="1:8" ht="12.75" customHeight="1">
      <c r="A486" s="408"/>
      <c r="B486" s="417"/>
      <c r="C486" s="1738" t="s">
        <v>438</v>
      </c>
      <c r="D486" s="747">
        <v>10</v>
      </c>
      <c r="E486" s="747"/>
      <c r="F486" s="606"/>
      <c r="G486" s="392"/>
    </row>
    <row r="487" spans="1:8" ht="12.75" customHeight="1">
      <c r="A487" s="416"/>
      <c r="B487" s="403"/>
      <c r="C487" s="1907"/>
      <c r="D487" s="747"/>
      <c r="E487" s="747"/>
      <c r="F487" s="521"/>
      <c r="G487" s="393"/>
    </row>
    <row r="488" spans="1:8" ht="12.75" customHeight="1">
      <c r="A488" s="408" t="s">
        <v>814</v>
      </c>
      <c r="B488" s="403" t="s">
        <v>815</v>
      </c>
      <c r="C488" s="1739"/>
      <c r="D488" s="747"/>
      <c r="E488" s="747"/>
      <c r="F488" s="521"/>
      <c r="G488" s="721"/>
    </row>
    <row r="489" spans="1:8" ht="12.75" customHeight="1">
      <c r="A489" s="408"/>
      <c r="B489" s="403"/>
      <c r="C489" s="1739" t="s">
        <v>86</v>
      </c>
      <c r="D489" s="747">
        <v>45</v>
      </c>
      <c r="E489" s="747"/>
      <c r="F489" s="606"/>
      <c r="G489" s="392"/>
    </row>
    <row r="490" spans="1:8" ht="12.75" customHeight="1">
      <c r="A490" s="408"/>
      <c r="B490" s="403"/>
      <c r="C490" s="1739"/>
      <c r="D490" s="747"/>
      <c r="E490" s="747"/>
      <c r="F490" s="521"/>
      <c r="G490" s="721"/>
    </row>
    <row r="491" spans="1:8" ht="12.75" customHeight="1">
      <c r="A491" s="408" t="s">
        <v>816</v>
      </c>
      <c r="B491" s="403" t="s">
        <v>817</v>
      </c>
      <c r="C491" s="1739" t="s">
        <v>86</v>
      </c>
      <c r="D491" s="747">
        <v>45</v>
      </c>
      <c r="E491" s="747"/>
      <c r="F491" s="606"/>
      <c r="G491" s="721"/>
    </row>
    <row r="492" spans="1:8" ht="12.75" customHeight="1">
      <c r="A492" s="408"/>
      <c r="B492" s="403"/>
      <c r="C492" s="1739"/>
      <c r="D492" s="747"/>
      <c r="E492" s="747"/>
      <c r="F492" s="521"/>
      <c r="G492" s="392"/>
    </row>
    <row r="493" spans="1:8" ht="12.75" customHeight="1">
      <c r="A493" s="408"/>
      <c r="B493" s="403"/>
      <c r="C493" s="1739"/>
      <c r="D493" s="747"/>
      <c r="E493" s="747"/>
      <c r="F493" s="521"/>
      <c r="G493" s="721"/>
    </row>
    <row r="494" spans="1:8" ht="12.75" customHeight="1">
      <c r="A494" s="408" t="s">
        <v>818</v>
      </c>
      <c r="B494" s="403" t="s">
        <v>819</v>
      </c>
      <c r="C494" s="1739"/>
      <c r="D494" s="747"/>
      <c r="E494" s="747"/>
      <c r="F494" s="606"/>
      <c r="G494" s="721"/>
    </row>
    <row r="495" spans="1:8" ht="12.75" customHeight="1">
      <c r="A495" s="408"/>
      <c r="B495" s="403"/>
      <c r="C495" s="1739"/>
      <c r="D495" s="747"/>
      <c r="E495" s="747"/>
      <c r="F495" s="521"/>
      <c r="G495" s="392"/>
    </row>
    <row r="496" spans="1:8" ht="98">
      <c r="A496" s="418" t="s">
        <v>820</v>
      </c>
      <c r="B496" s="419" t="s">
        <v>674</v>
      </c>
      <c r="C496" s="420"/>
      <c r="D496" s="747"/>
      <c r="E496" s="533"/>
      <c r="F496" s="543"/>
      <c r="G496" s="721"/>
    </row>
    <row r="497" spans="1:8" ht="15">
      <c r="A497" s="408"/>
      <c r="B497" s="417"/>
      <c r="C497" s="1738" t="s">
        <v>438</v>
      </c>
      <c r="D497" s="747">
        <v>40</v>
      </c>
      <c r="E497" s="747"/>
      <c r="F497" s="606"/>
      <c r="G497" s="721"/>
    </row>
    <row r="498" spans="1:8">
      <c r="A498" s="422"/>
      <c r="B498" s="423"/>
      <c r="C498" s="1740"/>
      <c r="D498" s="747"/>
      <c r="E498" s="748"/>
      <c r="F498" s="543"/>
      <c r="G498" s="392"/>
    </row>
    <row r="499" spans="1:8" ht="42">
      <c r="A499" s="418" t="s">
        <v>821</v>
      </c>
      <c r="B499" s="419" t="s">
        <v>676</v>
      </c>
      <c r="C499" s="420"/>
      <c r="D499" s="747"/>
      <c r="E499" s="533"/>
      <c r="F499" s="543"/>
      <c r="G499" s="716"/>
    </row>
    <row r="500" spans="1:8" ht="18">
      <c r="A500" s="408"/>
      <c r="B500" s="417"/>
      <c r="C500" s="1738" t="s">
        <v>438</v>
      </c>
      <c r="D500" s="747">
        <v>10</v>
      </c>
      <c r="E500" s="747"/>
      <c r="F500" s="606"/>
      <c r="G500" s="392"/>
      <c r="H500" s="43"/>
    </row>
    <row r="501" spans="1:8" ht="18">
      <c r="A501" s="422"/>
      <c r="B501" s="423"/>
      <c r="C501" s="1740"/>
      <c r="D501" s="747"/>
      <c r="E501" s="748"/>
      <c r="F501" s="543"/>
      <c r="G501" s="716"/>
      <c r="H501" s="43"/>
    </row>
    <row r="502" spans="1:8" ht="28">
      <c r="A502" s="418" t="s">
        <v>822</v>
      </c>
      <c r="B502" s="419" t="s">
        <v>678</v>
      </c>
      <c r="C502" s="420"/>
      <c r="D502" s="747"/>
      <c r="E502" s="533"/>
      <c r="F502" s="543"/>
      <c r="G502" s="716"/>
      <c r="H502" s="43"/>
    </row>
    <row r="503" spans="1:8" ht="18">
      <c r="A503" s="418"/>
      <c r="B503" s="409"/>
      <c r="C503" s="420" t="s">
        <v>351</v>
      </c>
      <c r="D503" s="747">
        <v>1</v>
      </c>
      <c r="E503" s="533"/>
      <c r="F503" s="543"/>
      <c r="G503" s="392"/>
      <c r="H503" s="43"/>
    </row>
    <row r="504" spans="1:8" s="43" customFormat="1" ht="18">
      <c r="A504" s="422"/>
      <c r="B504" s="423"/>
      <c r="C504" s="1740"/>
      <c r="D504" s="747"/>
      <c r="E504" s="748"/>
      <c r="F504" s="543"/>
      <c r="G504" s="716"/>
    </row>
    <row r="505" spans="1:8" s="43" customFormat="1" ht="28">
      <c r="A505" s="418" t="s">
        <v>823</v>
      </c>
      <c r="B505" s="419" t="s">
        <v>824</v>
      </c>
      <c r="C505" s="420"/>
      <c r="D505" s="747"/>
      <c r="E505" s="533"/>
      <c r="F505" s="543"/>
      <c r="G505" s="722"/>
    </row>
    <row r="506" spans="1:8" s="43" customFormat="1" ht="18">
      <c r="A506" s="408"/>
      <c r="B506" s="409"/>
      <c r="C506" s="1896" t="s">
        <v>351</v>
      </c>
      <c r="D506" s="747">
        <v>1</v>
      </c>
      <c r="E506" s="747"/>
      <c r="F506" s="606"/>
      <c r="G506" s="392"/>
    </row>
    <row r="507" spans="1:8" s="43" customFormat="1" ht="18">
      <c r="A507" s="408"/>
      <c r="B507" s="409"/>
      <c r="C507" s="1739"/>
      <c r="D507" s="747"/>
      <c r="E507" s="747"/>
      <c r="F507" s="521"/>
      <c r="G507" s="722"/>
    </row>
    <row r="508" spans="1:8" s="43" customFormat="1" ht="42">
      <c r="A508" s="418" t="s">
        <v>825</v>
      </c>
      <c r="B508" s="419" t="s">
        <v>826</v>
      </c>
      <c r="C508" s="1739"/>
      <c r="D508" s="747"/>
      <c r="E508" s="747"/>
      <c r="F508" s="521"/>
      <c r="G508" s="722"/>
    </row>
    <row r="509" spans="1:8" s="43" customFormat="1" ht="18">
      <c r="A509" s="408"/>
      <c r="B509" s="409"/>
      <c r="C509" s="1896" t="s">
        <v>351</v>
      </c>
      <c r="D509" s="747">
        <v>9</v>
      </c>
      <c r="E509" s="747"/>
      <c r="F509" s="606"/>
      <c r="G509" s="392"/>
    </row>
    <row r="510" spans="1:8" s="43" customFormat="1" ht="18">
      <c r="A510" s="408"/>
      <c r="B510" s="409"/>
      <c r="C510" s="1739"/>
      <c r="D510" s="747"/>
      <c r="E510" s="747"/>
      <c r="F510" s="543"/>
      <c r="G510" s="722"/>
    </row>
    <row r="511" spans="1:8" s="43" customFormat="1" ht="28">
      <c r="A511" s="418" t="s">
        <v>827</v>
      </c>
      <c r="B511" s="419" t="s">
        <v>683</v>
      </c>
      <c r="C511" s="420"/>
      <c r="D511" s="747"/>
      <c r="E511" s="533"/>
      <c r="F511" s="606"/>
      <c r="G511" s="722"/>
    </row>
    <row r="512" spans="1:8" s="43" customFormat="1" ht="18">
      <c r="A512" s="418"/>
      <c r="B512" s="409"/>
      <c r="C512" s="420" t="s">
        <v>351</v>
      </c>
      <c r="D512" s="747">
        <v>1</v>
      </c>
      <c r="E512" s="533"/>
      <c r="F512" s="543"/>
      <c r="G512" s="722"/>
    </row>
    <row r="513" spans="1:8" s="43" customFormat="1" ht="19" thickBot="1">
      <c r="A513" s="408"/>
      <c r="B513" s="403"/>
      <c r="C513" s="1739"/>
      <c r="D513" s="747"/>
      <c r="E513" s="737"/>
      <c r="F513" s="737"/>
      <c r="G513" s="722"/>
    </row>
    <row r="514" spans="1:8" s="43" customFormat="1" ht="18">
      <c r="A514" s="742"/>
      <c r="B514" s="745" t="s">
        <v>997</v>
      </c>
      <c r="C514" s="1905"/>
      <c r="D514" s="756"/>
      <c r="E514" s="757"/>
      <c r="F514" s="757"/>
      <c r="G514" s="722"/>
    </row>
    <row r="515" spans="1:8" s="43" customFormat="1" ht="18">
      <c r="A515" s="410"/>
      <c r="B515" s="411"/>
      <c r="C515" s="1906"/>
      <c r="D515" s="749"/>
      <c r="E515" s="738"/>
      <c r="F515" s="738"/>
      <c r="G515" s="392"/>
    </row>
    <row r="516" spans="1:8" s="43" customFormat="1" ht="18">
      <c r="A516" s="410"/>
      <c r="B516" s="411"/>
      <c r="C516" s="1906"/>
      <c r="D516" s="749"/>
      <c r="E516" s="738"/>
      <c r="F516" s="738"/>
      <c r="G516" s="721"/>
    </row>
    <row r="517" spans="1:8" s="43" customFormat="1" ht="18">
      <c r="A517" s="410"/>
      <c r="B517" s="411"/>
      <c r="C517" s="1906"/>
      <c r="D517" s="749"/>
      <c r="E517" s="738"/>
      <c r="F517" s="738"/>
      <c r="G517" s="721"/>
      <c r="H517" s="8"/>
    </row>
    <row r="518" spans="1:8" s="43" customFormat="1" ht="19" customHeight="1">
      <c r="A518" s="410"/>
      <c r="B518" s="411"/>
      <c r="C518" s="1906"/>
      <c r="D518" s="749"/>
      <c r="E518" s="738"/>
      <c r="F518" s="738"/>
      <c r="G518" s="392"/>
      <c r="H518" s="8"/>
    </row>
    <row r="519" spans="1:8" s="43" customFormat="1" ht="18">
      <c r="A519" s="405" t="s">
        <v>828</v>
      </c>
      <c r="B519" s="406" t="s">
        <v>685</v>
      </c>
      <c r="C519" s="1903"/>
      <c r="D519" s="750"/>
      <c r="E519" s="750"/>
      <c r="F519" s="521"/>
      <c r="G519" s="722"/>
      <c r="H519" s="8"/>
    </row>
    <row r="520" spans="1:8" s="43" customFormat="1" ht="18">
      <c r="A520" s="408"/>
      <c r="B520" s="403"/>
      <c r="C520" s="1739"/>
      <c r="D520" s="747"/>
      <c r="E520" s="739"/>
      <c r="F520" s="739"/>
      <c r="G520" s="392" t="str">
        <f t="shared" ref="G520" si="0">IF(OR(OR(F511=0,F511=""),OR(D511=0,D511="")),"",D511*F511)</f>
        <v/>
      </c>
      <c r="H520" s="8"/>
    </row>
    <row r="521" spans="1:8" ht="84">
      <c r="A521" s="418" t="s">
        <v>829</v>
      </c>
      <c r="B521" s="419" t="s">
        <v>830</v>
      </c>
      <c r="C521" s="420"/>
      <c r="D521" s="747"/>
      <c r="E521" s="533"/>
      <c r="F521" s="543"/>
      <c r="G521" s="758"/>
    </row>
    <row r="522" spans="1:8">
      <c r="A522" s="418"/>
      <c r="B522" s="419"/>
      <c r="C522" s="420" t="s">
        <v>86</v>
      </c>
      <c r="D522" s="747">
        <v>240</v>
      </c>
      <c r="E522" s="533"/>
      <c r="F522" s="606"/>
      <c r="G522" s="707"/>
    </row>
    <row r="523" spans="1:8" ht="12.75" customHeight="1">
      <c r="A523" s="422"/>
      <c r="B523" s="423"/>
      <c r="C523" s="1740"/>
      <c r="D523" s="747"/>
      <c r="E523" s="748"/>
      <c r="F523" s="543"/>
      <c r="G523" s="414"/>
    </row>
    <row r="524" spans="1:8" ht="12.75" customHeight="1">
      <c r="A524" s="418" t="s">
        <v>831</v>
      </c>
      <c r="B524" s="424" t="s">
        <v>832</v>
      </c>
      <c r="C524" s="420"/>
      <c r="D524" s="747"/>
      <c r="E524" s="533"/>
      <c r="F524" s="543"/>
      <c r="G524" s="414"/>
    </row>
    <row r="525" spans="1:8" ht="12.75" customHeight="1">
      <c r="A525" s="408"/>
      <c r="B525" s="409"/>
      <c r="C525" s="1896" t="s">
        <v>351</v>
      </c>
      <c r="D525" s="747">
        <v>4</v>
      </c>
      <c r="E525" s="747"/>
      <c r="F525" s="606"/>
      <c r="G525" s="414"/>
    </row>
    <row r="526" spans="1:8" ht="12.75" customHeight="1">
      <c r="A526" s="422"/>
      <c r="B526" s="423"/>
      <c r="C526" s="1740"/>
      <c r="D526" s="747"/>
      <c r="E526" s="748"/>
      <c r="F526" s="543"/>
      <c r="G526" s="414"/>
    </row>
    <row r="527" spans="1:8" ht="12.75" customHeight="1">
      <c r="A527" s="418" t="s">
        <v>833</v>
      </c>
      <c r="B527" s="419" t="s">
        <v>834</v>
      </c>
      <c r="C527" s="420"/>
      <c r="D527" s="747"/>
      <c r="E527" s="533"/>
      <c r="F527" s="543"/>
      <c r="G527" s="414"/>
    </row>
    <row r="528" spans="1:8" ht="12.75" customHeight="1">
      <c r="A528" s="418"/>
      <c r="B528" s="419"/>
      <c r="C528" s="420" t="s">
        <v>86</v>
      </c>
      <c r="D528" s="747">
        <v>120</v>
      </c>
      <c r="E528" s="533"/>
      <c r="F528" s="606"/>
      <c r="G528" s="716"/>
    </row>
    <row r="529" spans="1:7" ht="12.75" customHeight="1">
      <c r="A529" s="422"/>
      <c r="B529" s="423"/>
      <c r="C529" s="1740"/>
      <c r="D529" s="747"/>
      <c r="E529" s="748"/>
      <c r="F529" s="543"/>
      <c r="G529" s="720"/>
    </row>
    <row r="530" spans="1:7" ht="12.75" customHeight="1">
      <c r="A530" s="418" t="s">
        <v>835</v>
      </c>
      <c r="B530" s="419" t="s">
        <v>697</v>
      </c>
      <c r="C530" s="420"/>
      <c r="D530" s="747"/>
      <c r="E530" s="533"/>
      <c r="F530" s="543"/>
      <c r="G530" s="722"/>
    </row>
    <row r="531" spans="1:7" ht="12.75" customHeight="1">
      <c r="A531" s="408"/>
      <c r="B531" s="409"/>
      <c r="C531" s="1896" t="s">
        <v>351</v>
      </c>
      <c r="D531" s="526">
        <v>1</v>
      </c>
      <c r="E531" s="526"/>
      <c r="F531" s="606"/>
      <c r="G531" s="392"/>
    </row>
    <row r="532" spans="1:7" ht="12.75" customHeight="1">
      <c r="A532" s="408"/>
      <c r="B532" s="409"/>
      <c r="C532" s="1739"/>
      <c r="D532" s="526"/>
      <c r="E532" s="526"/>
      <c r="F532" s="521"/>
      <c r="G532" s="722"/>
    </row>
    <row r="533" spans="1:7" ht="12.75" customHeight="1">
      <c r="A533" s="418" t="s">
        <v>836</v>
      </c>
      <c r="B533" s="419" t="s">
        <v>837</v>
      </c>
      <c r="C533" s="1739"/>
      <c r="D533" s="526"/>
      <c r="E533" s="526"/>
      <c r="F533" s="521"/>
      <c r="G533" s="716"/>
    </row>
    <row r="534" spans="1:7">
      <c r="A534" s="418"/>
      <c r="B534" s="425" t="s">
        <v>838</v>
      </c>
      <c r="C534" s="1739" t="s">
        <v>86</v>
      </c>
      <c r="D534" s="526">
        <v>30</v>
      </c>
      <c r="E534" s="747"/>
      <c r="F534" s="606"/>
      <c r="G534" s="392"/>
    </row>
    <row r="535" spans="1:7">
      <c r="A535" s="418"/>
      <c r="B535" s="425" t="s">
        <v>839</v>
      </c>
      <c r="C535" s="1739" t="s">
        <v>86</v>
      </c>
      <c r="D535" s="526">
        <v>30</v>
      </c>
      <c r="E535" s="747"/>
      <c r="F535" s="606"/>
      <c r="G535" s="722"/>
    </row>
    <row r="536" spans="1:7">
      <c r="A536" s="418"/>
      <c r="B536" s="425" t="s">
        <v>840</v>
      </c>
      <c r="C536" s="1739" t="s">
        <v>86</v>
      </c>
      <c r="D536" s="526">
        <v>190</v>
      </c>
      <c r="E536" s="747"/>
      <c r="F536" s="606"/>
      <c r="G536" s="722"/>
    </row>
    <row r="537" spans="1:7">
      <c r="A537" s="418"/>
      <c r="B537" s="425" t="s">
        <v>841</v>
      </c>
      <c r="C537" s="1739" t="s">
        <v>86</v>
      </c>
      <c r="D537" s="526">
        <v>160</v>
      </c>
      <c r="E537" s="747"/>
      <c r="F537" s="606"/>
      <c r="G537" s="392"/>
    </row>
    <row r="538" spans="1:7">
      <c r="A538" s="422"/>
      <c r="B538" s="426" t="s">
        <v>842</v>
      </c>
      <c r="C538" s="1740" t="s">
        <v>7</v>
      </c>
      <c r="D538" s="526">
        <v>20</v>
      </c>
      <c r="E538" s="748"/>
      <c r="F538" s="606"/>
      <c r="G538" s="722"/>
    </row>
    <row r="539" spans="1:7">
      <c r="A539" s="422"/>
      <c r="B539" s="426"/>
      <c r="C539" s="1740"/>
      <c r="D539" s="526"/>
      <c r="E539" s="537"/>
      <c r="F539" s="543"/>
      <c r="G539" s="421"/>
    </row>
    <row r="540" spans="1:7" ht="56">
      <c r="A540" s="418" t="s">
        <v>843</v>
      </c>
      <c r="B540" s="419" t="s">
        <v>844</v>
      </c>
      <c r="C540" s="1740"/>
      <c r="D540" s="526"/>
      <c r="E540" s="537"/>
      <c r="F540" s="543"/>
      <c r="G540" s="392"/>
    </row>
    <row r="541" spans="1:7">
      <c r="A541" s="408"/>
      <c r="B541" s="409"/>
      <c r="C541" s="1896" t="s">
        <v>351</v>
      </c>
      <c r="D541" s="526">
        <v>9</v>
      </c>
      <c r="E541" s="747"/>
      <c r="F541" s="606"/>
      <c r="G541" s="415"/>
    </row>
    <row r="542" spans="1:7">
      <c r="A542" s="418"/>
      <c r="B542" s="419"/>
      <c r="C542" s="1740"/>
      <c r="D542" s="526"/>
      <c r="E542" s="537"/>
      <c r="F542" s="522"/>
      <c r="G542" s="415"/>
    </row>
    <row r="543" spans="1:7">
      <c r="A543" s="418"/>
      <c r="B543" s="419"/>
      <c r="C543" s="1740"/>
      <c r="D543" s="526"/>
      <c r="E543" s="537"/>
      <c r="F543" s="522"/>
      <c r="G543" s="392"/>
    </row>
    <row r="544" spans="1:7" ht="56">
      <c r="A544" s="418" t="s">
        <v>845</v>
      </c>
      <c r="B544" s="419" t="s">
        <v>1098</v>
      </c>
      <c r="C544" s="1740"/>
      <c r="D544" s="526"/>
      <c r="E544" s="537"/>
      <c r="F544" s="522"/>
      <c r="G544" s="392"/>
    </row>
    <row r="545" spans="1:8">
      <c r="A545" s="408"/>
      <c r="B545" s="409"/>
      <c r="C545" s="1896" t="s">
        <v>351</v>
      </c>
      <c r="D545" s="526">
        <v>9</v>
      </c>
      <c r="E545" s="526"/>
      <c r="F545" s="606"/>
      <c r="G545" s="392"/>
    </row>
    <row r="546" spans="1:8">
      <c r="A546" s="418"/>
      <c r="B546" s="419"/>
      <c r="C546" s="1740"/>
      <c r="D546" s="526"/>
      <c r="E546" s="537"/>
      <c r="F546" s="522"/>
      <c r="G546" s="392"/>
    </row>
    <row r="547" spans="1:8" ht="28">
      <c r="A547" s="418" t="s">
        <v>846</v>
      </c>
      <c r="B547" s="419" t="s">
        <v>699</v>
      </c>
      <c r="C547" s="420"/>
      <c r="D547" s="526"/>
      <c r="E547" s="533"/>
      <c r="F547" s="522"/>
      <c r="G547" s="392"/>
    </row>
    <row r="548" spans="1:8">
      <c r="A548" s="418"/>
      <c r="B548" s="419"/>
      <c r="C548" s="420"/>
      <c r="D548" s="526"/>
      <c r="E548" s="533"/>
      <c r="F548" s="522"/>
      <c r="G548" s="421"/>
    </row>
    <row r="549" spans="1:8">
      <c r="A549" s="418"/>
      <c r="B549" s="409"/>
      <c r="C549" s="420" t="s">
        <v>351</v>
      </c>
      <c r="D549" s="526">
        <v>1</v>
      </c>
      <c r="E549" s="533"/>
      <c r="F549" s="606"/>
      <c r="G549" s="421"/>
    </row>
    <row r="550" spans="1:8">
      <c r="A550" s="427"/>
      <c r="B550" s="428"/>
      <c r="C550" s="429"/>
      <c r="D550" s="526"/>
      <c r="E550" s="533"/>
      <c r="F550" s="522"/>
      <c r="G550" s="392"/>
    </row>
    <row r="551" spans="1:8" ht="28">
      <c r="A551" s="418" t="s">
        <v>847</v>
      </c>
      <c r="B551" s="419" t="s">
        <v>683</v>
      </c>
      <c r="C551" s="420"/>
      <c r="D551" s="526"/>
      <c r="E551" s="533"/>
      <c r="F551" s="522"/>
      <c r="G551" s="421"/>
    </row>
    <row r="552" spans="1:8">
      <c r="A552" s="418"/>
      <c r="B552" s="409"/>
      <c r="C552" s="420" t="s">
        <v>351</v>
      </c>
      <c r="D552" s="526">
        <v>1</v>
      </c>
      <c r="E552" s="533"/>
      <c r="F552" s="606"/>
      <c r="G552" s="421"/>
    </row>
    <row r="553" spans="1:8">
      <c r="A553" s="422"/>
      <c r="B553" s="423"/>
      <c r="C553" s="1740"/>
      <c r="D553" s="526"/>
      <c r="E553" s="537"/>
      <c r="F553" s="522"/>
      <c r="G553" s="421"/>
    </row>
    <row r="554" spans="1:8" ht="70">
      <c r="A554" s="365" t="s">
        <v>848</v>
      </c>
      <c r="B554" s="357" t="s">
        <v>849</v>
      </c>
      <c r="C554" s="1736"/>
      <c r="D554" s="502"/>
      <c r="E554" s="502"/>
      <c r="F554" s="503"/>
      <c r="G554" s="392"/>
    </row>
    <row r="555" spans="1:8">
      <c r="A555" s="408"/>
      <c r="B555" s="409"/>
      <c r="C555" s="1896" t="s">
        <v>351</v>
      </c>
      <c r="D555" s="526">
        <v>1</v>
      </c>
      <c r="E555" s="747"/>
      <c r="F555" s="606"/>
      <c r="G555" s="421"/>
    </row>
    <row r="556" spans="1:8" ht="19" thickBot="1">
      <c r="A556" s="408"/>
      <c r="B556" s="403"/>
      <c r="C556" s="1739"/>
      <c r="D556" s="524"/>
      <c r="E556" s="528"/>
      <c r="F556" s="528"/>
      <c r="G556" s="421"/>
      <c r="H556" s="43"/>
    </row>
    <row r="557" spans="1:8" ht="18">
      <c r="A557" s="742"/>
      <c r="B557" s="745" t="s">
        <v>998</v>
      </c>
      <c r="C557" s="1908"/>
      <c r="D557" s="766"/>
      <c r="E557" s="757"/>
      <c r="F557" s="765">
        <f>F522+F525+F528+F531+F534+F535+F536+F537+F538+F541+F545+F549+F555</f>
        <v>0</v>
      </c>
      <c r="G557" s="421"/>
    </row>
    <row r="558" spans="1:8" ht="18">
      <c r="A558" s="410"/>
      <c r="B558" s="411"/>
      <c r="C558" s="1906"/>
      <c r="D558" s="530"/>
      <c r="E558" s="738"/>
      <c r="F558" s="738"/>
      <c r="G558" s="392"/>
    </row>
    <row r="559" spans="1:8" ht="18">
      <c r="A559" s="410"/>
      <c r="B559" s="411"/>
      <c r="C559" s="1906"/>
      <c r="D559" s="2077"/>
      <c r="E559" s="2077"/>
      <c r="F559" s="2077"/>
      <c r="G559" s="421"/>
    </row>
    <row r="560" spans="1:8" s="43" customFormat="1" ht="18">
      <c r="A560" s="10"/>
      <c r="B560" s="11"/>
      <c r="C560" s="1876"/>
      <c r="D560" s="510"/>
      <c r="E560" s="507"/>
      <c r="F560" s="507"/>
      <c r="G560" s="421"/>
      <c r="H560" s="8"/>
    </row>
    <row r="561" spans="1:8">
      <c r="D561" s="510"/>
      <c r="E561" s="507"/>
      <c r="F561" s="507"/>
      <c r="G561" s="392" t="str">
        <f t="shared" ref="G561" si="1">IF(OR(OR(F552=0,F552=""),OR(D552=0,D552="")),"",D552*F552)</f>
        <v/>
      </c>
    </row>
    <row r="562" spans="1:8">
      <c r="D562" s="510"/>
      <c r="E562" s="507"/>
      <c r="F562" s="507"/>
      <c r="G562" s="759"/>
    </row>
    <row r="563" spans="1:8">
      <c r="D563" s="510"/>
      <c r="E563" s="507"/>
      <c r="F563" s="507"/>
      <c r="G563" s="760"/>
    </row>
    <row r="564" spans="1:8" ht="18">
      <c r="D564" s="510"/>
      <c r="E564" s="507"/>
      <c r="F564" s="507"/>
      <c r="G564" s="392"/>
      <c r="H564" s="97"/>
    </row>
    <row r="565" spans="1:8" ht="18">
      <c r="B565" s="452" t="s">
        <v>850</v>
      </c>
      <c r="C565" s="1909"/>
      <c r="D565" s="751"/>
      <c r="E565" s="751"/>
      <c r="F565" s="751"/>
      <c r="G565" s="761"/>
      <c r="H565" s="21"/>
    </row>
    <row r="566" spans="1:8" ht="18">
      <c r="B566" s="431"/>
      <c r="C566" s="1910"/>
      <c r="D566" s="548"/>
      <c r="E566" s="548"/>
      <c r="F566" s="548"/>
      <c r="G566" s="414"/>
      <c r="H566" s="66"/>
    </row>
    <row r="567" spans="1:8" ht="18">
      <c r="A567" s="432" t="s">
        <v>8</v>
      </c>
      <c r="B567" s="433" t="s">
        <v>851</v>
      </c>
      <c r="C567" s="1911"/>
      <c r="D567" s="752"/>
      <c r="E567" s="548"/>
      <c r="F567" s="771"/>
      <c r="G567" s="414"/>
      <c r="H567" s="66"/>
    </row>
    <row r="568" spans="1:8" s="97" customFormat="1" ht="18">
      <c r="A568" s="432" t="s">
        <v>78</v>
      </c>
      <c r="B568" s="434" t="s">
        <v>852</v>
      </c>
      <c r="C568" s="1912"/>
      <c r="D568" s="752"/>
      <c r="E568" s="548"/>
      <c r="F568" s="772"/>
      <c r="G568" s="414"/>
      <c r="H568" s="66"/>
    </row>
    <row r="569" spans="1:8" s="21" customFormat="1" ht="16">
      <c r="A569" s="432" t="s">
        <v>225</v>
      </c>
      <c r="B569" s="434" t="s">
        <v>853</v>
      </c>
      <c r="C569" s="1896"/>
      <c r="D569" s="752"/>
      <c r="E569" s="548"/>
      <c r="F569" s="770"/>
      <c r="G569" s="707"/>
      <c r="H569" s="66"/>
    </row>
    <row r="570" spans="1:8" s="66" customFormat="1" ht="16">
      <c r="A570" s="432" t="s">
        <v>212</v>
      </c>
      <c r="B570" s="434" t="s">
        <v>854</v>
      </c>
      <c r="C570" s="1896"/>
      <c r="D570" s="752"/>
      <c r="E570" s="548"/>
      <c r="F570" s="767"/>
      <c r="G570" s="707"/>
    </row>
    <row r="571" spans="1:8" s="66" customFormat="1" ht="16">
      <c r="A571" s="10"/>
      <c r="B571" s="435"/>
      <c r="C571" s="1913"/>
      <c r="D571" s="753"/>
      <c r="E571" s="754"/>
      <c r="G571" s="707"/>
    </row>
    <row r="572" spans="1:8" s="66" customFormat="1" ht="16">
      <c r="A572" s="10"/>
      <c r="B572" s="769" t="s">
        <v>1010</v>
      </c>
      <c r="C572" s="1914"/>
      <c r="D572" s="549"/>
      <c r="E572" s="549"/>
      <c r="F572" s="773">
        <f>F567+F568+F569+F570</f>
        <v>0</v>
      </c>
      <c r="G572" s="707"/>
    </row>
    <row r="573" spans="1:8" s="66" customFormat="1" ht="16">
      <c r="A573" s="10"/>
      <c r="B573" s="11"/>
      <c r="C573" s="1876"/>
      <c r="D573" s="510"/>
      <c r="E573" s="507"/>
      <c r="F573" s="768"/>
      <c r="G573" s="707"/>
    </row>
    <row r="574" spans="1:8" s="66" customFormat="1" ht="18">
      <c r="A574" s="10"/>
      <c r="B574" s="11"/>
      <c r="C574" s="1876"/>
      <c r="D574" s="510"/>
      <c r="E574" s="507"/>
      <c r="F574" s="507"/>
      <c r="G574" s="452"/>
    </row>
    <row r="575" spans="1:8" s="66" customFormat="1" ht="16">
      <c r="A575" s="10"/>
      <c r="B575" s="11"/>
      <c r="C575" s="1876"/>
      <c r="D575" s="510"/>
      <c r="E575" s="507"/>
      <c r="F575" s="507"/>
      <c r="G575" s="762"/>
    </row>
    <row r="576" spans="1:8" s="66" customFormat="1" ht="18">
      <c r="A576" s="10"/>
      <c r="B576" s="430" t="s">
        <v>1035</v>
      </c>
      <c r="C576" s="1876"/>
      <c r="D576" s="510"/>
      <c r="E576" s="507"/>
      <c r="F576" s="1552">
        <f>F572+F261</f>
        <v>0</v>
      </c>
      <c r="G576" s="763"/>
      <c r="H576" s="97"/>
    </row>
    <row r="577" spans="1:8" s="66" customFormat="1" ht="16">
      <c r="A577" s="10"/>
      <c r="B577" s="11"/>
      <c r="C577" s="1876"/>
      <c r="D577" s="510"/>
      <c r="E577" s="507"/>
      <c r="F577" s="507"/>
      <c r="G577" s="763"/>
      <c r="H577" s="21"/>
    </row>
    <row r="578" spans="1:8" s="66" customFormat="1" ht="16">
      <c r="A578" s="10"/>
      <c r="B578" s="11"/>
      <c r="C578" s="1876"/>
      <c r="D578" s="510"/>
      <c r="E578" s="507"/>
      <c r="F578" s="507"/>
      <c r="G578" s="763"/>
      <c r="H578" s="110"/>
    </row>
    <row r="579" spans="1:8" s="66" customFormat="1" ht="16">
      <c r="A579" s="10"/>
      <c r="B579" s="11"/>
      <c r="C579" s="1876"/>
      <c r="D579" s="510"/>
      <c r="E579" s="507"/>
      <c r="F579" s="507"/>
      <c r="G579" s="763"/>
    </row>
    <row r="580" spans="1:8" s="97" customFormat="1" ht="18">
      <c r="A580" s="10"/>
      <c r="B580" s="11"/>
      <c r="C580" s="1876"/>
      <c r="D580" s="510"/>
      <c r="E580" s="507"/>
      <c r="F580" s="507"/>
      <c r="G580" s="764"/>
      <c r="H580" s="66"/>
    </row>
    <row r="581" spans="1:8" s="21" customFormat="1" ht="16">
      <c r="A581" s="10"/>
      <c r="B581" s="11"/>
      <c r="C581" s="1876"/>
      <c r="D581" s="510"/>
      <c r="E581" s="507"/>
      <c r="F581" s="507"/>
      <c r="G581" s="363"/>
      <c r="H581" s="66"/>
    </row>
    <row r="582" spans="1:8" s="110" customFormat="1" ht="16">
      <c r="A582" s="10"/>
      <c r="B582" s="11"/>
      <c r="C582" s="1876"/>
      <c r="D582" s="510"/>
      <c r="E582" s="507"/>
      <c r="F582" s="507"/>
      <c r="G582" s="8"/>
      <c r="H582" s="66"/>
    </row>
    <row r="583" spans="1:8" s="66" customFormat="1" ht="16">
      <c r="A583" s="10"/>
      <c r="B583" s="11"/>
      <c r="C583" s="1876"/>
      <c r="D583" s="13"/>
      <c r="E583" s="10"/>
      <c r="F583" s="10"/>
      <c r="G583" s="8"/>
    </row>
    <row r="584" spans="1:8" s="66" customFormat="1" ht="16">
      <c r="A584" s="10"/>
      <c r="B584" s="11"/>
      <c r="C584" s="1876"/>
      <c r="D584" s="13"/>
      <c r="E584" s="10"/>
      <c r="F584" s="10"/>
      <c r="G584" s="8"/>
    </row>
    <row r="585" spans="1:8" s="66" customFormat="1" ht="16">
      <c r="A585" s="10"/>
      <c r="B585" s="11"/>
      <c r="C585" s="1876"/>
      <c r="D585" s="13"/>
      <c r="E585" s="10"/>
      <c r="F585" s="10"/>
      <c r="G585" s="8"/>
    </row>
    <row r="586" spans="1:8" s="66" customFormat="1" ht="16">
      <c r="A586" s="10"/>
      <c r="B586" s="11"/>
      <c r="C586" s="1876"/>
      <c r="D586" s="13"/>
      <c r="E586" s="10"/>
      <c r="F586" s="10"/>
      <c r="G586" s="8"/>
      <c r="H586" s="21"/>
    </row>
    <row r="587" spans="1:8" s="66" customFormat="1" ht="18">
      <c r="A587" s="10"/>
      <c r="B587" s="11"/>
      <c r="C587" s="1876"/>
      <c r="D587" s="13"/>
      <c r="E587" s="10"/>
      <c r="F587" s="10"/>
      <c r="G587" s="8"/>
      <c r="H587" s="43"/>
    </row>
    <row r="588" spans="1:8" s="66" customFormat="1" ht="18">
      <c r="A588" s="10"/>
      <c r="B588" s="11"/>
      <c r="C588" s="1876"/>
      <c r="D588" s="13"/>
      <c r="E588" s="10"/>
      <c r="F588" s="10"/>
      <c r="G588" s="8"/>
      <c r="H588" s="43"/>
    </row>
    <row r="589" spans="1:8" s="66" customFormat="1" ht="18">
      <c r="A589" s="10"/>
      <c r="B589" s="11"/>
      <c r="C589" s="1876"/>
      <c r="D589" s="13"/>
      <c r="E589" s="10"/>
      <c r="F589" s="10"/>
      <c r="G589" s="8"/>
      <c r="H589" s="43"/>
    </row>
    <row r="590" spans="1:8" s="21" customFormat="1" ht="18">
      <c r="A590" s="10"/>
      <c r="B590" s="11"/>
      <c r="C590" s="1876"/>
      <c r="D590" s="13"/>
      <c r="E590" s="10"/>
      <c r="F590" s="10"/>
      <c r="G590" s="8"/>
      <c r="H590" s="43"/>
    </row>
    <row r="591" spans="1:8" s="43" customFormat="1" ht="18">
      <c r="A591" s="10"/>
      <c r="B591" s="11"/>
      <c r="C591" s="1876"/>
      <c r="D591" s="13"/>
      <c r="E591" s="10"/>
      <c r="F591" s="10"/>
      <c r="G591" s="8"/>
    </row>
    <row r="592" spans="1:8" s="43" customFormat="1" ht="18">
      <c r="A592" s="10"/>
      <c r="B592" s="11"/>
      <c r="C592" s="1876"/>
      <c r="D592" s="13"/>
      <c r="E592" s="10"/>
      <c r="F592" s="10"/>
      <c r="G592" s="8"/>
    </row>
    <row r="593" spans="1:8" s="43" customFormat="1" ht="18">
      <c r="A593" s="10"/>
      <c r="B593" s="11"/>
      <c r="C593" s="1876"/>
      <c r="D593" s="13"/>
      <c r="E593" s="10"/>
      <c r="F593" s="10"/>
      <c r="G593" s="8"/>
    </row>
    <row r="594" spans="1:8" s="43" customFormat="1" ht="18">
      <c r="A594" s="10"/>
      <c r="B594" s="11"/>
      <c r="C594" s="1876"/>
      <c r="D594" s="13"/>
      <c r="E594" s="10"/>
      <c r="F594" s="10"/>
      <c r="G594" s="8"/>
    </row>
    <row r="595" spans="1:8" s="43" customFormat="1" ht="18">
      <c r="A595" s="10"/>
      <c r="B595" s="11"/>
      <c r="C595" s="1876"/>
      <c r="D595" s="13"/>
      <c r="E595" s="10"/>
      <c r="F595" s="10"/>
      <c r="G595" s="8"/>
      <c r="H595" s="8"/>
    </row>
    <row r="596" spans="1:8" s="43" customFormat="1" ht="18">
      <c r="A596" s="10"/>
      <c r="B596" s="11"/>
      <c r="C596" s="1876"/>
      <c r="D596" s="13"/>
      <c r="E596" s="10"/>
      <c r="F596" s="10"/>
      <c r="G596" s="8"/>
      <c r="H596" s="8"/>
    </row>
    <row r="597" spans="1:8" s="43" customFormat="1" ht="18">
      <c r="A597" s="10"/>
      <c r="B597" s="11"/>
      <c r="C597" s="1876"/>
      <c r="D597" s="13"/>
      <c r="E597" s="10"/>
      <c r="F597" s="10"/>
      <c r="G597" s="8"/>
      <c r="H597" s="8"/>
    </row>
    <row r="598" spans="1:8" s="43" customFormat="1" ht="18">
      <c r="A598" s="10"/>
      <c r="B598" s="11"/>
      <c r="C598" s="1876"/>
      <c r="D598" s="13"/>
      <c r="E598" s="10"/>
      <c r="F598" s="10"/>
      <c r="G598" s="8"/>
      <c r="H598" s="8"/>
    </row>
  </sheetData>
  <sheetProtection selectLockedCells="1" selectUnlockedCells="1"/>
  <protectedRanges>
    <protectedRange sqref="F306 F319 F329 F334 F337:F338 F341" name="Raspon1_1_1_7_1_1_1_2_1_5"/>
    <protectedRange sqref="E353:F353 F354:F362 F367:F368 F371:F373 F375:F376 F379:F383 F386:F389 F392 F394:F398 F400 F402 F405 F408 F410 F413" name="Raspon1_1_1_7_1_1_1_2_1_5_1"/>
    <protectedRange sqref="F420" name="Raspon1_1_1_7_1_1_1_2_1_5_2"/>
    <protectedRange sqref="F422" name="Raspon1_1_1_7_1_1_1_2_1_5_1_1"/>
    <protectedRange sqref="F424" name="Raspon1_1_1_7_1_1_1_2_1_5_2_1"/>
    <protectedRange sqref="F426" name="Raspon1_1_1_7_1_1_1_2_1_5_3"/>
    <protectedRange sqref="F428" name="Raspon1_1_1_7_1_1_1_2_1_5_4"/>
    <protectedRange sqref="F430" name="Raspon1_1_1_7_1_1_1_2_1_5_5"/>
    <protectedRange sqref="F432" name="Raspon1_1_1_7_1_1_1_2_1_5_6"/>
    <protectedRange sqref="F435:F436" name="Raspon1_1_1_7_1_1_1_2_1_5_7"/>
    <protectedRange sqref="F439" name="Raspon1_1_1_7_1_1_1_2_1_5_8"/>
    <protectedRange sqref="F442" name="Raspon1_1_1_7_1_1_1_2_1_5_9"/>
    <protectedRange sqref="F444" name="Raspon1_1_1_7_1_1_1_2_1_5_10"/>
    <protectedRange sqref="F448" name="Raspon1_1_1_7_1_1_1_2_1_5_11"/>
    <protectedRange sqref="F459" name="Raspon1_1_1_7_1_1_1_2_1_5_10_1"/>
    <protectedRange sqref="E462:E464" name="Raspon1_1_1_7_1_1_1_2_1_5_10_1_1"/>
    <protectedRange sqref="F467" name="Raspon1_1_1_7_1_1_1_2_1_5_10_2"/>
    <protectedRange sqref="E475:E477" name="Raspon1_1_1_7_1_1_1_2_1_5_10_3"/>
    <protectedRange sqref="F480" name="Raspon1_1_1_7_1_1_1_2_1_5_10_4"/>
    <protectedRange sqref="F483" name="Raspon1_1_1_7_1_1_1_2_1_5_10_5"/>
    <protectedRange sqref="F486" name="Raspon1_1_1_7_1_1_1_2_1_5_10_6"/>
    <protectedRange sqref="F489" name="Raspon1_1_1_7_1_1_1_2_1_5_10_7"/>
    <protectedRange sqref="F491 F494" name="Raspon1_1_1_7_1_1_1_2_1_5_10_8"/>
    <protectedRange sqref="F497" name="Raspon1_1_1_7_1_1_1_2_1_5_10_9"/>
    <protectedRange sqref="F500" name="Raspon1_1_1_7_1_1_1_2_1_5_10_10"/>
    <protectedRange sqref="F506" name="Raspon1_1_1_7_1_1_1_2_1_5_10_11"/>
    <protectedRange sqref="F509" name="Raspon1_1_1_7_1_1_1_2_1_5_10_12"/>
    <protectedRange sqref="F511" name="Raspon1_1_1_7_1_1_1_2_1_5_10_13"/>
    <protectedRange sqref="F522" name="Raspon1_1_1_7_1_1_1_2_1_5_10_14"/>
    <protectedRange sqref="F525" name="Raspon1_1_1_7_1_1_1_2_1_5_10_15"/>
    <protectedRange sqref="F528" name="Raspon1_1_1_7_1_1_1_2_1_5_10_16"/>
    <protectedRange sqref="F531" name="Raspon1_1_1_7_1_1_1_2_1_5_10_17"/>
    <protectedRange sqref="F534:F538" name="Raspon1_1_1_7_1_1_1_2_1_5_10_18"/>
    <protectedRange sqref="F541" name="Raspon1_1_1_7_1_1_1_2_1_5_10_19"/>
    <protectedRange sqref="F545" name="Raspon1_1_1_7_1_1_1_2_1_5_10_20"/>
    <protectedRange sqref="F549" name="Raspon1_1_1_7_1_1_1_2_1_5_10_21"/>
    <protectedRange sqref="F552" name="Raspon1_1_1_7_1_1_1_2_1_5_10_22"/>
    <protectedRange sqref="F555" name="Raspon1_1_1_7_1_1_1_2_1_5_10_23"/>
  </protectedRanges>
  <mergeCells count="17">
    <mergeCell ref="A1:F1"/>
    <mergeCell ref="A2:F2"/>
    <mergeCell ref="A3:F3"/>
    <mergeCell ref="B4:B5"/>
    <mergeCell ref="C4:C5"/>
    <mergeCell ref="D4:D5"/>
    <mergeCell ref="E4:E5"/>
    <mergeCell ref="F4:F5"/>
    <mergeCell ref="B36:D36"/>
    <mergeCell ref="B114:D114"/>
    <mergeCell ref="B198:D198"/>
    <mergeCell ref="D559:F559"/>
    <mergeCell ref="B243:E243"/>
    <mergeCell ref="C261:D261"/>
    <mergeCell ref="D263:E263"/>
    <mergeCell ref="D264:E264"/>
    <mergeCell ref="B61:D61"/>
  </mergeCells>
  <pageMargins left="0.74791666666666667" right="0.19652777777777777" top="0.39374999999999999" bottom="0.39374999999999999" header="0.51180555555555551" footer="0.39374999999999999"/>
  <pageSetup paperSize="9" scale="83" firstPageNumber="0" orientation="portrait" horizontalDpi="300" verticalDpi="300"/>
  <headerFooter alignWithMargins="0">
    <oddFooter>&amp;L&amp;"Times New Roman,Regular""VAL-PROJEKT" d.o.o. &amp;R&amp;"Times New Roman,Regular"Projektant: Valentina Patafta, dipl.ing.arh.</oddFooter>
  </headerFooter>
  <rowBreaks count="3" manualBreakCount="3">
    <brk id="267" max="16383" man="1"/>
    <brk id="317" max="7" man="1"/>
    <brk id="459" max="7" man="1"/>
  </rowBreaks>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318F-4386-2648-9AFD-18874B6EE1B2}">
  <dimension ref="A1:G53"/>
  <sheetViews>
    <sheetView workbookViewId="0">
      <selection activeCell="G50" sqref="G50"/>
    </sheetView>
  </sheetViews>
  <sheetFormatPr baseColWidth="10" defaultColWidth="10.6640625" defaultRowHeight="16"/>
  <cols>
    <col min="2" max="2" width="38.83203125" customWidth="1"/>
    <col min="3" max="3" width="10.6640625" style="838"/>
    <col min="6" max="6" width="14.33203125" bestFit="1" customWidth="1"/>
  </cols>
  <sheetData>
    <row r="1" spans="1:7">
      <c r="A1" s="2057" t="s">
        <v>1112</v>
      </c>
      <c r="B1" s="2058"/>
      <c r="C1" s="2058"/>
      <c r="D1" s="2058"/>
      <c r="E1" s="2058"/>
      <c r="F1" s="2059"/>
    </row>
    <row r="2" spans="1:7">
      <c r="A2" s="2060" t="s">
        <v>1123</v>
      </c>
      <c r="B2" s="2061"/>
      <c r="C2" s="2061"/>
      <c r="D2" s="2061"/>
      <c r="E2" s="2061"/>
      <c r="F2" s="2062"/>
    </row>
    <row r="3" spans="1:7" ht="17" thickBot="1">
      <c r="A3" s="2063" t="s">
        <v>1114</v>
      </c>
      <c r="B3" s="2064"/>
      <c r="C3" s="2064"/>
      <c r="D3" s="2064"/>
      <c r="E3" s="2064"/>
      <c r="F3" s="2065"/>
    </row>
    <row r="4" spans="1:7">
      <c r="A4" s="464" t="s">
        <v>0</v>
      </c>
      <c r="B4" s="2071" t="s">
        <v>1</v>
      </c>
      <c r="C4" s="2073" t="s">
        <v>2</v>
      </c>
      <c r="D4" s="2075" t="s">
        <v>3</v>
      </c>
      <c r="E4" s="2075" t="s">
        <v>1041</v>
      </c>
      <c r="F4" s="2075" t="s">
        <v>5</v>
      </c>
    </row>
    <row r="5" spans="1:7" s="456" customFormat="1" ht="49" customHeight="1" thickBot="1">
      <c r="A5" s="463" t="s">
        <v>6</v>
      </c>
      <c r="B5" s="2072"/>
      <c r="C5" s="2074"/>
      <c r="D5" s="2076"/>
      <c r="E5" s="2076"/>
      <c r="F5" s="2076"/>
      <c r="G5" s="455"/>
    </row>
    <row r="6" spans="1:7" s="456" customFormat="1" ht="17" thickBot="1">
      <c r="A6" s="3">
        <v>1</v>
      </c>
      <c r="B6" s="4">
        <v>2</v>
      </c>
      <c r="C6" s="1887">
        <v>3</v>
      </c>
      <c r="D6" s="4">
        <v>4</v>
      </c>
      <c r="E6" s="5">
        <v>5</v>
      </c>
      <c r="F6" s="5">
        <v>6</v>
      </c>
      <c r="G6" s="455"/>
    </row>
    <row r="7" spans="1:7" s="456" customFormat="1" ht="17">
      <c r="A7" s="480"/>
      <c r="B7" s="481" t="s">
        <v>1011</v>
      </c>
      <c r="C7" s="1915"/>
      <c r="D7" s="481"/>
      <c r="E7" s="480"/>
      <c r="F7" s="480"/>
      <c r="G7" s="462"/>
    </row>
    <row r="8" spans="1:7" s="456" customFormat="1" ht="32">
      <c r="A8" s="780" t="s">
        <v>10</v>
      </c>
      <c r="B8" s="775" t="s">
        <v>957</v>
      </c>
      <c r="C8" s="1916"/>
      <c r="D8" s="782"/>
      <c r="E8" s="777"/>
      <c r="F8" s="457"/>
      <c r="G8" s="462"/>
    </row>
    <row r="9" spans="1:7" s="456" customFormat="1" ht="64">
      <c r="A9" s="779"/>
      <c r="B9" s="776" t="s">
        <v>958</v>
      </c>
      <c r="C9" s="1917"/>
      <c r="D9" s="783"/>
      <c r="E9" s="457"/>
      <c r="F9" s="457"/>
      <c r="G9" s="462"/>
    </row>
    <row r="10" spans="1:7" s="456" customFormat="1" ht="96">
      <c r="A10" s="781"/>
      <c r="B10" s="778" t="s">
        <v>959</v>
      </c>
      <c r="C10" s="1918"/>
      <c r="D10" s="784"/>
      <c r="E10" s="777"/>
      <c r="F10" s="457"/>
      <c r="G10" s="462"/>
    </row>
    <row r="11" spans="1:7" s="456" customFormat="1" ht="36">
      <c r="A11" s="783"/>
      <c r="B11" s="788" t="s">
        <v>960</v>
      </c>
      <c r="C11" s="1919"/>
      <c r="D11" s="783"/>
      <c r="E11" s="457"/>
      <c r="F11" s="457"/>
      <c r="G11" s="462"/>
    </row>
    <row r="12" spans="1:7" s="456" customFormat="1">
      <c r="A12" s="783"/>
      <c r="B12" s="788" t="s">
        <v>961</v>
      </c>
      <c r="C12" s="1919"/>
      <c r="D12" s="783"/>
      <c r="E12" s="457"/>
      <c r="F12" s="457"/>
      <c r="G12" s="462"/>
    </row>
    <row r="13" spans="1:7" s="456" customFormat="1">
      <c r="A13" s="783"/>
      <c r="B13" s="788" t="s">
        <v>962</v>
      </c>
      <c r="C13" s="1920"/>
      <c r="D13" s="783"/>
      <c r="E13" s="457"/>
      <c r="F13" s="457"/>
      <c r="G13" s="462"/>
    </row>
    <row r="14" spans="1:7" s="456" customFormat="1" ht="15">
      <c r="A14" s="783"/>
      <c r="B14" s="789"/>
      <c r="C14" s="1919"/>
      <c r="D14" s="787"/>
      <c r="E14" s="457"/>
      <c r="F14" s="458"/>
      <c r="G14" s="462"/>
    </row>
    <row r="15" spans="1:7" s="456" customFormat="1" ht="32">
      <c r="A15" s="783"/>
      <c r="B15" s="788" t="s">
        <v>979</v>
      </c>
      <c r="C15" s="1920"/>
      <c r="D15" s="783"/>
      <c r="E15" s="457"/>
      <c r="F15" s="457"/>
      <c r="G15" s="462"/>
    </row>
    <row r="16" spans="1:7" s="456" customFormat="1" ht="32">
      <c r="A16" s="783" t="s">
        <v>980</v>
      </c>
      <c r="B16" s="791" t="s">
        <v>963</v>
      </c>
      <c r="C16" s="1919"/>
      <c r="D16" s="783"/>
      <c r="E16" s="457"/>
      <c r="F16" s="457"/>
      <c r="G16" s="462"/>
    </row>
    <row r="17" spans="1:7" s="456" customFormat="1" ht="15">
      <c r="A17" s="787"/>
      <c r="B17" s="789"/>
      <c r="C17" s="1920"/>
      <c r="D17" s="787"/>
      <c r="E17" s="457"/>
      <c r="F17" s="458"/>
      <c r="G17" s="462"/>
    </row>
    <row r="18" spans="1:7" s="456" customFormat="1" ht="32">
      <c r="A18" s="783"/>
      <c r="B18" s="788" t="s">
        <v>981</v>
      </c>
      <c r="C18" s="1919"/>
      <c r="D18" s="783"/>
      <c r="E18" s="457"/>
      <c r="F18" s="457"/>
      <c r="G18" s="462"/>
    </row>
    <row r="19" spans="1:7" s="456" customFormat="1">
      <c r="A19" s="783" t="s">
        <v>46</v>
      </c>
      <c r="B19" s="788"/>
      <c r="C19" s="1920"/>
      <c r="D19" s="787"/>
      <c r="E19" s="457"/>
      <c r="F19" s="458"/>
      <c r="G19" s="462"/>
    </row>
    <row r="20" spans="1:7" s="456" customFormat="1" ht="32">
      <c r="A20" s="783"/>
      <c r="B20" s="788" t="s">
        <v>964</v>
      </c>
      <c r="C20" s="1919"/>
      <c r="D20" s="783"/>
      <c r="E20" s="457"/>
      <c r="F20" s="457"/>
      <c r="G20" s="462"/>
    </row>
    <row r="21" spans="1:7" s="456" customFormat="1" ht="32">
      <c r="A21" s="783" t="s">
        <v>54</v>
      </c>
      <c r="B21" s="788" t="s">
        <v>965</v>
      </c>
      <c r="C21" s="1919"/>
      <c r="D21" s="783"/>
      <c r="E21" s="457"/>
      <c r="F21" s="457"/>
      <c r="G21" s="462"/>
    </row>
    <row r="22" spans="1:7" s="456" customFormat="1">
      <c r="A22" s="783"/>
      <c r="B22" s="788" t="s">
        <v>966</v>
      </c>
      <c r="C22" s="1920"/>
      <c r="D22" s="787"/>
      <c r="E22" s="457"/>
      <c r="F22" s="457"/>
      <c r="G22" s="462"/>
    </row>
    <row r="23" spans="1:7" s="456" customFormat="1" ht="32">
      <c r="A23" s="787"/>
      <c r="B23" s="788" t="s">
        <v>967</v>
      </c>
      <c r="C23" s="1921"/>
      <c r="D23" s="783"/>
      <c r="E23" s="457"/>
      <c r="F23" s="457"/>
      <c r="G23" s="462"/>
    </row>
    <row r="24" spans="1:7" s="456" customFormat="1">
      <c r="A24" s="787"/>
      <c r="B24" s="789" t="s">
        <v>968</v>
      </c>
      <c r="C24" s="1921"/>
      <c r="D24" s="783"/>
      <c r="E24" s="457"/>
      <c r="F24" s="457"/>
      <c r="G24" s="462"/>
    </row>
    <row r="25" spans="1:7" s="456" customFormat="1" ht="15">
      <c r="A25" s="787"/>
      <c r="B25" s="789"/>
      <c r="C25" s="1922"/>
      <c r="D25" s="783"/>
      <c r="E25" s="457"/>
      <c r="F25" s="458"/>
      <c r="G25" s="462"/>
    </row>
    <row r="26" spans="1:7" s="456" customFormat="1">
      <c r="A26" s="784"/>
      <c r="B26" s="794" t="s">
        <v>969</v>
      </c>
      <c r="C26" s="1923"/>
      <c r="D26" s="783"/>
      <c r="E26" s="457"/>
      <c r="F26" s="457"/>
      <c r="G26" s="462"/>
    </row>
    <row r="27" spans="1:7" s="456" customFormat="1">
      <c r="A27" s="779" t="s">
        <v>642</v>
      </c>
      <c r="B27" s="792" t="s">
        <v>970</v>
      </c>
      <c r="C27" s="1923"/>
      <c r="D27" s="783"/>
      <c r="E27" s="457"/>
      <c r="F27" s="457"/>
      <c r="G27" s="462"/>
    </row>
    <row r="28" spans="1:7" s="456" customFormat="1">
      <c r="A28" s="779"/>
      <c r="B28" s="792" t="s">
        <v>971</v>
      </c>
      <c r="C28" s="1919"/>
      <c r="D28" s="783"/>
      <c r="E28" s="457"/>
      <c r="F28" s="457"/>
      <c r="G28" s="462"/>
    </row>
    <row r="29" spans="1:7" s="456" customFormat="1">
      <c r="A29" s="779"/>
      <c r="B29" s="792" t="s">
        <v>972</v>
      </c>
      <c r="C29" s="1923"/>
      <c r="D29" s="787"/>
      <c r="E29" s="457"/>
      <c r="F29" s="457"/>
      <c r="G29" s="462"/>
    </row>
    <row r="30" spans="1:7" s="456" customFormat="1" ht="32">
      <c r="A30" s="779"/>
      <c r="B30" s="788" t="s">
        <v>973</v>
      </c>
      <c r="C30" s="1919"/>
      <c r="D30" s="783"/>
      <c r="E30" s="457"/>
      <c r="F30" s="457"/>
      <c r="G30" s="462"/>
    </row>
    <row r="31" spans="1:7" s="456" customFormat="1" ht="32">
      <c r="A31" s="779"/>
      <c r="B31" s="788" t="s">
        <v>974</v>
      </c>
      <c r="C31" s="1919"/>
      <c r="D31" s="783"/>
      <c r="E31" s="457"/>
      <c r="F31" s="457"/>
      <c r="G31" s="462"/>
    </row>
    <row r="32" spans="1:7" s="456" customFormat="1">
      <c r="A32" s="779"/>
      <c r="B32" s="790" t="s">
        <v>975</v>
      </c>
      <c r="C32" s="1924"/>
      <c r="D32" s="783"/>
      <c r="E32" s="457"/>
      <c r="F32" s="457"/>
      <c r="G32" s="462"/>
    </row>
    <row r="33" spans="1:7" s="456" customFormat="1">
      <c r="A33" s="779"/>
      <c r="B33" s="789" t="s">
        <v>976</v>
      </c>
      <c r="C33" s="1925"/>
      <c r="D33" s="783"/>
      <c r="E33" s="457"/>
      <c r="F33" s="457"/>
      <c r="G33" s="462"/>
    </row>
    <row r="34" spans="1:7" s="456" customFormat="1">
      <c r="A34" s="783"/>
      <c r="B34" s="788" t="s">
        <v>977</v>
      </c>
      <c r="C34" s="1921"/>
      <c r="D34" s="783"/>
      <c r="E34" s="457"/>
      <c r="F34" s="457"/>
      <c r="G34" s="462"/>
    </row>
    <row r="35" spans="1:7" s="456" customFormat="1">
      <c r="A35" s="779"/>
      <c r="B35" s="789" t="s">
        <v>1099</v>
      </c>
      <c r="C35" s="1922"/>
      <c r="D35" s="783"/>
      <c r="E35" s="457"/>
      <c r="F35" s="457"/>
      <c r="G35" s="462"/>
    </row>
    <row r="36" spans="1:7" s="456" customFormat="1" ht="15">
      <c r="A36" s="780"/>
      <c r="B36" s="796"/>
      <c r="C36" s="1926"/>
      <c r="D36" s="786"/>
      <c r="E36" s="457"/>
      <c r="F36" s="458"/>
      <c r="G36" s="462"/>
    </row>
    <row r="37" spans="1:7" s="456" customFormat="1" ht="160">
      <c r="A37" s="779"/>
      <c r="B37" s="788" t="s">
        <v>982</v>
      </c>
      <c r="C37" s="1919"/>
      <c r="D37" s="783"/>
      <c r="E37" s="797"/>
      <c r="F37" s="457"/>
      <c r="G37" s="462"/>
    </row>
    <row r="38" spans="1:7" s="456" customFormat="1">
      <c r="A38" s="783" t="s">
        <v>983</v>
      </c>
      <c r="B38" s="788"/>
      <c r="C38" s="1919"/>
      <c r="D38" s="783"/>
      <c r="E38" s="798"/>
      <c r="F38" s="458"/>
      <c r="G38" s="462"/>
    </row>
    <row r="39" spans="1:7" s="456" customFormat="1" ht="32">
      <c r="A39" s="787"/>
      <c r="B39" s="788" t="s">
        <v>978</v>
      </c>
      <c r="C39" s="1919"/>
      <c r="D39" s="783"/>
      <c r="E39" s="798"/>
      <c r="F39" s="457"/>
      <c r="G39" s="462"/>
    </row>
    <row r="40" spans="1:7" s="456" customFormat="1" ht="32">
      <c r="A40" s="783" t="s">
        <v>984</v>
      </c>
      <c r="B40" s="788" t="s">
        <v>955</v>
      </c>
      <c r="C40" s="1919"/>
      <c r="D40" s="783"/>
      <c r="E40" s="798"/>
      <c r="F40" s="457"/>
      <c r="G40" s="462"/>
    </row>
    <row r="41" spans="1:7" s="456" customFormat="1">
      <c r="A41" s="779" t="s">
        <v>985</v>
      </c>
      <c r="B41" s="793"/>
      <c r="C41" s="1926"/>
      <c r="D41" s="785"/>
      <c r="E41" s="457"/>
      <c r="F41" s="458"/>
      <c r="G41" s="462"/>
    </row>
    <row r="42" spans="1:7" s="456" customFormat="1" ht="48">
      <c r="A42" s="783"/>
      <c r="B42" s="788" t="s">
        <v>956</v>
      </c>
      <c r="C42" s="1919"/>
      <c r="D42" s="783"/>
      <c r="E42" s="457"/>
      <c r="F42" s="457"/>
      <c r="G42" s="462"/>
    </row>
    <row r="43" spans="1:7" s="456" customFormat="1" ht="17" thickBot="1">
      <c r="A43" s="799"/>
      <c r="B43" s="800"/>
      <c r="C43" s="1927" t="s">
        <v>595</v>
      </c>
      <c r="D43" s="795">
        <v>1</v>
      </c>
      <c r="E43" s="457"/>
      <c r="F43" s="457"/>
      <c r="G43" s="462"/>
    </row>
    <row r="44" spans="1:7" s="12" customFormat="1" ht="17">
      <c r="A44" s="801"/>
      <c r="B44" s="803" t="s">
        <v>1012</v>
      </c>
      <c r="C44" s="802"/>
      <c r="D44" s="459"/>
      <c r="E44" s="460"/>
      <c r="F44" s="932"/>
      <c r="G44" s="461"/>
    </row>
    <row r="45" spans="1:7">
      <c r="B45" s="804"/>
    </row>
    <row r="53" spans="2:2">
      <c r="B53" s="6"/>
    </row>
  </sheetData>
  <mergeCells count="8">
    <mergeCell ref="A1:F1"/>
    <mergeCell ref="A2:F2"/>
    <mergeCell ref="A3:F3"/>
    <mergeCell ref="B4:B5"/>
    <mergeCell ref="C4:C5"/>
    <mergeCell ref="D4:D5"/>
    <mergeCell ref="E4:E5"/>
    <mergeCell ref="F4:F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1487A-6E01-6A45-9F71-92EAD8D69B6B}">
  <dimension ref="A1:H260"/>
  <sheetViews>
    <sheetView topLeftCell="A35" zoomScaleNormal="100" workbookViewId="0">
      <selection activeCell="B48" sqref="B48"/>
    </sheetView>
  </sheetViews>
  <sheetFormatPr baseColWidth="10" defaultColWidth="10.6640625" defaultRowHeight="16"/>
  <cols>
    <col min="2" max="2" width="51.1640625" customWidth="1"/>
    <col min="3" max="3" width="13.33203125" style="1743" customWidth="1"/>
    <col min="4" max="4" width="18.33203125" customWidth="1"/>
    <col min="5" max="5" width="13.83203125" customWidth="1"/>
    <col min="6" max="6" width="19" customWidth="1"/>
  </cols>
  <sheetData>
    <row r="1" spans="1:6">
      <c r="A1" s="2057" t="s">
        <v>1112</v>
      </c>
      <c r="B1" s="2058"/>
      <c r="C1" s="2058"/>
      <c r="D1" s="2058"/>
      <c r="E1" s="2058"/>
      <c r="F1" s="2059"/>
    </row>
    <row r="2" spans="1:6">
      <c r="A2" s="2060" t="s">
        <v>1123</v>
      </c>
      <c r="B2" s="2061"/>
      <c r="C2" s="2061"/>
      <c r="D2" s="2061"/>
      <c r="E2" s="2061"/>
      <c r="F2" s="2062"/>
    </row>
    <row r="3" spans="1:6" ht="17" thickBot="1">
      <c r="A3" s="2063" t="s">
        <v>1115</v>
      </c>
      <c r="B3" s="2064"/>
      <c r="C3" s="2064"/>
      <c r="D3" s="2064"/>
      <c r="E3" s="2064"/>
      <c r="F3" s="2065"/>
    </row>
    <row r="4" spans="1:6" ht="17">
      <c r="A4" s="1" t="s">
        <v>0</v>
      </c>
      <c r="B4" s="2081" t="s">
        <v>1</v>
      </c>
      <c r="C4" s="2083" t="s">
        <v>2</v>
      </c>
      <c r="D4" s="2081" t="s">
        <v>3</v>
      </c>
      <c r="E4" s="2080" t="s">
        <v>4</v>
      </c>
      <c r="F4" s="2080" t="s">
        <v>5</v>
      </c>
    </row>
    <row r="5" spans="1:6" ht="27.5" customHeight="1" thickBot="1">
      <c r="A5" s="2" t="s">
        <v>6</v>
      </c>
      <c r="B5" s="2082"/>
      <c r="C5" s="2084"/>
      <c r="D5" s="2082"/>
      <c r="E5" s="2076"/>
      <c r="F5" s="2076"/>
    </row>
    <row r="6" spans="1:6" ht="17" thickBot="1">
      <c r="A6" s="3">
        <v>1</v>
      </c>
      <c r="B6" s="912">
        <v>2</v>
      </c>
      <c r="C6" s="1949">
        <v>3</v>
      </c>
      <c r="D6" s="912">
        <v>4</v>
      </c>
      <c r="E6" s="5">
        <v>5</v>
      </c>
      <c r="F6" s="5">
        <v>6</v>
      </c>
    </row>
    <row r="7" spans="1:6" ht="19">
      <c r="A7" s="6"/>
      <c r="B7" s="774" t="s">
        <v>1013</v>
      </c>
      <c r="D7" s="838"/>
    </row>
    <row r="8" spans="1:6">
      <c r="A8" s="807" t="s">
        <v>153</v>
      </c>
      <c r="B8" s="805" t="s">
        <v>9</v>
      </c>
      <c r="C8" s="1928"/>
      <c r="D8" s="560"/>
      <c r="E8" s="560"/>
    </row>
    <row r="9" spans="1:6">
      <c r="A9" s="808"/>
      <c r="B9" s="808"/>
      <c r="C9" s="1928"/>
      <c r="D9" s="560"/>
      <c r="E9" s="560"/>
    </row>
    <row r="10" spans="1:6">
      <c r="A10" s="807" t="s">
        <v>10</v>
      </c>
      <c r="B10" s="805" t="s">
        <v>11</v>
      </c>
      <c r="C10" s="1928"/>
      <c r="D10" s="560"/>
      <c r="E10" s="560"/>
    </row>
    <row r="11" spans="1:6" ht="29">
      <c r="A11" s="809" t="s">
        <v>153</v>
      </c>
      <c r="B11" s="810" t="s">
        <v>154</v>
      </c>
      <c r="C11" s="1928" t="s">
        <v>155</v>
      </c>
      <c r="D11" s="811">
        <v>7.2</v>
      </c>
      <c r="E11" s="876"/>
      <c r="F11" s="393"/>
    </row>
    <row r="12" spans="1:6">
      <c r="A12" s="812"/>
      <c r="B12" s="810"/>
      <c r="C12" s="1928"/>
      <c r="D12" s="607"/>
      <c r="E12" s="876"/>
      <c r="F12" s="393"/>
    </row>
    <row r="13" spans="1:6" ht="29">
      <c r="A13" s="809" t="s">
        <v>156</v>
      </c>
      <c r="B13" s="810" t="s">
        <v>1149</v>
      </c>
      <c r="C13" s="1928" t="s">
        <v>155</v>
      </c>
      <c r="D13" s="811">
        <v>11.6</v>
      </c>
      <c r="E13" s="876"/>
      <c r="F13" s="393"/>
    </row>
    <row r="14" spans="1:6">
      <c r="A14" s="812"/>
      <c r="B14" s="560"/>
      <c r="C14" s="1928"/>
      <c r="D14" s="607"/>
      <c r="E14" s="876"/>
      <c r="F14" s="393"/>
    </row>
    <row r="15" spans="1:6" ht="28">
      <c r="A15" s="809" t="s">
        <v>157</v>
      </c>
      <c r="B15" s="813" t="s">
        <v>159</v>
      </c>
      <c r="C15" s="1928" t="s">
        <v>117</v>
      </c>
      <c r="D15" s="814">
        <v>10</v>
      </c>
      <c r="E15" s="876"/>
      <c r="F15" s="393"/>
    </row>
    <row r="16" spans="1:6">
      <c r="A16" s="809"/>
      <c r="B16" s="560"/>
      <c r="C16" s="1928"/>
      <c r="D16" s="607"/>
      <c r="E16" s="876"/>
      <c r="F16" s="393"/>
    </row>
    <row r="17" spans="1:7" ht="43">
      <c r="A17" s="809" t="s">
        <v>160</v>
      </c>
      <c r="B17" s="810" t="s">
        <v>161</v>
      </c>
      <c r="C17" s="1929" t="s">
        <v>155</v>
      </c>
      <c r="D17" s="816">
        <v>11.3</v>
      </c>
      <c r="E17" s="877"/>
      <c r="F17" s="878"/>
    </row>
    <row r="18" spans="1:7">
      <c r="A18" s="809"/>
      <c r="B18" s="560"/>
      <c r="C18" s="1928"/>
      <c r="D18" s="607"/>
      <c r="E18" s="876"/>
      <c r="F18" s="393"/>
    </row>
    <row r="19" spans="1:7" ht="29">
      <c r="A19" s="809" t="s">
        <v>162</v>
      </c>
      <c r="B19" s="810" t="s">
        <v>163</v>
      </c>
      <c r="C19" s="1929" t="s">
        <v>155</v>
      </c>
      <c r="D19" s="816">
        <v>1.6</v>
      </c>
      <c r="E19" s="877"/>
      <c r="F19" s="393"/>
    </row>
    <row r="20" spans="1:7">
      <c r="A20" s="809"/>
      <c r="B20" s="560"/>
      <c r="C20" s="1928"/>
      <c r="D20" s="607"/>
      <c r="E20" s="876"/>
      <c r="F20" s="393"/>
    </row>
    <row r="21" spans="1:7" ht="44" thickBot="1">
      <c r="A21" s="809" t="s">
        <v>164</v>
      </c>
      <c r="B21" s="810" t="s">
        <v>165</v>
      </c>
      <c r="C21" s="1928" t="s">
        <v>155</v>
      </c>
      <c r="D21" s="811">
        <v>10.3</v>
      </c>
      <c r="E21" s="876"/>
      <c r="F21" s="393"/>
    </row>
    <row r="22" spans="1:7">
      <c r="A22" s="830"/>
      <c r="B22" s="832" t="s">
        <v>986</v>
      </c>
      <c r="C22" s="1930"/>
      <c r="D22" s="831"/>
      <c r="E22" s="879"/>
      <c r="F22" s="887">
        <f>F11+F13+F15+F17+F19+F21</f>
        <v>0</v>
      </c>
    </row>
    <row r="23" spans="1:7">
      <c r="A23" s="809"/>
      <c r="B23" s="810"/>
      <c r="C23" s="1929"/>
      <c r="D23" s="815"/>
      <c r="E23" s="876"/>
      <c r="F23" s="393"/>
    </row>
    <row r="24" spans="1:7">
      <c r="A24" s="809" t="s">
        <v>29</v>
      </c>
      <c r="B24" s="805" t="s">
        <v>167</v>
      </c>
      <c r="C24" s="1928"/>
      <c r="D24" s="607"/>
      <c r="E24" s="876"/>
      <c r="F24" s="393"/>
    </row>
    <row r="25" spans="1:7" ht="29">
      <c r="A25" s="809" t="s">
        <v>153</v>
      </c>
      <c r="B25" s="810" t="s">
        <v>168</v>
      </c>
      <c r="C25" s="1929" t="s">
        <v>155</v>
      </c>
      <c r="D25" s="816">
        <v>1</v>
      </c>
      <c r="E25" s="876"/>
      <c r="F25" s="393"/>
    </row>
    <row r="26" spans="1:7">
      <c r="A26" s="809"/>
      <c r="B26" s="560"/>
      <c r="C26" s="1928"/>
      <c r="D26" s="811"/>
      <c r="E26" s="876"/>
      <c r="F26" s="393"/>
    </row>
    <row r="27" spans="1:7" ht="43">
      <c r="A27" s="809" t="s">
        <v>156</v>
      </c>
      <c r="B27" s="810" t="s">
        <v>169</v>
      </c>
      <c r="C27" s="1929" t="s">
        <v>117</v>
      </c>
      <c r="D27" s="816">
        <v>7.7</v>
      </c>
      <c r="E27" s="877"/>
      <c r="F27" s="878"/>
      <c r="G27" s="7"/>
    </row>
    <row r="28" spans="1:7">
      <c r="A28" s="809"/>
      <c r="B28" s="560"/>
      <c r="C28" s="1928"/>
      <c r="D28" s="811"/>
      <c r="E28" s="876"/>
      <c r="F28" s="393"/>
    </row>
    <row r="29" spans="1:7" ht="87" customHeight="1">
      <c r="A29" s="809" t="s">
        <v>158</v>
      </c>
      <c r="B29" s="810" t="s">
        <v>170</v>
      </c>
      <c r="C29" s="1928" t="s">
        <v>7</v>
      </c>
      <c r="D29" s="811">
        <v>1</v>
      </c>
      <c r="E29" s="876"/>
      <c r="F29" s="393"/>
    </row>
    <row r="30" spans="1:7">
      <c r="A30" s="809"/>
      <c r="B30" s="560"/>
      <c r="C30" s="1928"/>
      <c r="D30" s="811"/>
      <c r="E30" s="876"/>
      <c r="F30" s="393"/>
    </row>
    <row r="31" spans="1:7" ht="229" customHeight="1">
      <c r="A31" s="809" t="s">
        <v>160</v>
      </c>
      <c r="B31" s="810" t="s">
        <v>1150</v>
      </c>
      <c r="C31" s="1928"/>
      <c r="D31" s="811">
        <v>1</v>
      </c>
      <c r="E31" s="876"/>
      <c r="F31" s="393"/>
    </row>
    <row r="32" spans="1:7">
      <c r="A32" s="809"/>
      <c r="B32" s="560"/>
      <c r="C32" s="1928"/>
      <c r="D32" s="811"/>
      <c r="E32" s="876"/>
      <c r="F32" s="393"/>
    </row>
    <row r="33" spans="1:6" ht="30" thickBot="1">
      <c r="A33" s="807" t="s">
        <v>172</v>
      </c>
      <c r="B33" s="810" t="s">
        <v>171</v>
      </c>
      <c r="C33" s="1929" t="s">
        <v>351</v>
      </c>
      <c r="D33" s="816">
        <v>1</v>
      </c>
      <c r="E33" s="876"/>
      <c r="F33" s="393"/>
    </row>
    <row r="34" spans="1:6">
      <c r="A34" s="833"/>
      <c r="B34" s="832" t="s">
        <v>1015</v>
      </c>
      <c r="C34" s="1930"/>
      <c r="D34" s="834"/>
      <c r="E34" s="879"/>
      <c r="F34" s="888">
        <f>F25+F27+F29+F31+F33</f>
        <v>0</v>
      </c>
    </row>
    <row r="35" spans="1:6">
      <c r="A35" s="807"/>
      <c r="B35" s="560"/>
      <c r="C35" s="1928"/>
      <c r="D35" s="811"/>
      <c r="E35" s="876"/>
      <c r="F35" s="393"/>
    </row>
    <row r="36" spans="1:6">
      <c r="A36" s="807" t="s">
        <v>46</v>
      </c>
      <c r="B36" s="805" t="s">
        <v>174</v>
      </c>
      <c r="C36" s="1928"/>
      <c r="D36" s="818"/>
      <c r="E36" s="876"/>
      <c r="F36" s="393"/>
    </row>
    <row r="37" spans="1:6" ht="29">
      <c r="A37" s="807" t="s">
        <v>153</v>
      </c>
      <c r="B37" s="810" t="s">
        <v>175</v>
      </c>
      <c r="C37" s="1929" t="s">
        <v>86</v>
      </c>
      <c r="D37" s="819">
        <v>12.5</v>
      </c>
      <c r="E37" s="877"/>
      <c r="F37" s="393"/>
    </row>
    <row r="38" spans="1:6">
      <c r="A38" s="807"/>
      <c r="B38" s="560"/>
      <c r="C38" s="1928"/>
      <c r="D38" s="818"/>
      <c r="E38" s="876"/>
      <c r="F38" s="393"/>
    </row>
    <row r="39" spans="1:6" ht="29">
      <c r="A39" s="807" t="s">
        <v>156</v>
      </c>
      <c r="B39" s="810" t="s">
        <v>176</v>
      </c>
      <c r="C39" s="1929" t="s">
        <v>351</v>
      </c>
      <c r="D39" s="819">
        <v>1</v>
      </c>
      <c r="E39" s="876"/>
      <c r="F39" s="393"/>
    </row>
    <row r="40" spans="1:6">
      <c r="A40" s="807"/>
      <c r="B40" s="560"/>
      <c r="C40" s="1928"/>
      <c r="D40" s="818"/>
      <c r="E40" s="876"/>
      <c r="F40" s="393"/>
    </row>
    <row r="41" spans="1:6" ht="44" thickBot="1">
      <c r="A41" s="807" t="s">
        <v>157</v>
      </c>
      <c r="B41" s="810" t="s">
        <v>177</v>
      </c>
      <c r="C41" s="1929" t="s">
        <v>117</v>
      </c>
      <c r="D41" s="819">
        <v>11.3</v>
      </c>
      <c r="E41" s="877"/>
      <c r="F41" s="878"/>
    </row>
    <row r="42" spans="1:6">
      <c r="A42" s="817"/>
      <c r="B42" s="889" t="s">
        <v>1016</v>
      </c>
      <c r="C42" s="1931"/>
      <c r="D42" s="820"/>
      <c r="E42" s="880"/>
      <c r="F42" s="923">
        <f>F37+F39+F41</f>
        <v>0</v>
      </c>
    </row>
    <row r="43" spans="1:6">
      <c r="A43" s="560"/>
      <c r="B43" s="560"/>
      <c r="C43" s="1928"/>
      <c r="D43" s="818"/>
      <c r="E43" s="876"/>
      <c r="F43" s="393"/>
    </row>
    <row r="44" spans="1:6">
      <c r="A44" s="807" t="s">
        <v>54</v>
      </c>
      <c r="B44" s="805" t="s">
        <v>81</v>
      </c>
      <c r="C44" s="1928"/>
      <c r="D44" s="818"/>
      <c r="E44" s="876"/>
      <c r="F44" s="393"/>
    </row>
    <row r="45" spans="1:6" ht="204" customHeight="1">
      <c r="A45" s="809" t="s">
        <v>153</v>
      </c>
      <c r="B45" s="918" t="s">
        <v>1151</v>
      </c>
      <c r="C45" s="1928" t="s">
        <v>7</v>
      </c>
      <c r="D45" s="876">
        <v>1</v>
      </c>
      <c r="E45" s="876"/>
      <c r="F45" s="393"/>
    </row>
    <row r="46" spans="1:6" ht="221" customHeight="1">
      <c r="A46" s="809" t="s">
        <v>1021</v>
      </c>
      <c r="B46" s="918" t="s">
        <v>1152</v>
      </c>
      <c r="C46" s="1928" t="s">
        <v>7</v>
      </c>
      <c r="D46" s="876">
        <v>1</v>
      </c>
      <c r="E46" s="876"/>
      <c r="F46" s="393"/>
    </row>
    <row r="47" spans="1:6" ht="74" customHeight="1">
      <c r="A47" s="809">
        <v>2</v>
      </c>
      <c r="B47" s="918" t="s">
        <v>1100</v>
      </c>
      <c r="C47" s="1928" t="s">
        <v>7</v>
      </c>
      <c r="D47" s="876">
        <v>1</v>
      </c>
      <c r="E47" s="876"/>
      <c r="F47" s="393"/>
    </row>
    <row r="48" spans="1:6" ht="91" customHeight="1">
      <c r="A48" s="809" t="s">
        <v>1022</v>
      </c>
      <c r="B48" s="918" t="s">
        <v>1154</v>
      </c>
      <c r="C48" s="1928" t="s">
        <v>7</v>
      </c>
      <c r="D48" s="876">
        <v>1</v>
      </c>
      <c r="E48" s="876"/>
      <c r="F48" s="393"/>
    </row>
    <row r="49" spans="1:6" ht="91" customHeight="1">
      <c r="A49" s="809">
        <v>3</v>
      </c>
      <c r="B49" s="918" t="s">
        <v>1153</v>
      </c>
      <c r="C49" s="1928" t="s">
        <v>7</v>
      </c>
      <c r="D49" s="876">
        <v>1</v>
      </c>
      <c r="E49" s="876"/>
      <c r="F49" s="393"/>
    </row>
    <row r="50" spans="1:6" ht="91" customHeight="1">
      <c r="A50" s="809" t="s">
        <v>1023</v>
      </c>
      <c r="B50" s="918" t="s">
        <v>1155</v>
      </c>
      <c r="C50" s="1928" t="s">
        <v>7</v>
      </c>
      <c r="D50" s="876">
        <v>1</v>
      </c>
      <c r="E50" s="876"/>
      <c r="F50" s="393"/>
    </row>
    <row r="51" spans="1:6" ht="124" customHeight="1">
      <c r="A51" s="809">
        <v>4</v>
      </c>
      <c r="B51" s="918" t="s">
        <v>1156</v>
      </c>
      <c r="C51" s="1928" t="s">
        <v>86</v>
      </c>
      <c r="D51" s="876">
        <v>12.8</v>
      </c>
      <c r="E51" s="876"/>
      <c r="F51" s="393"/>
    </row>
    <row r="52" spans="1:6" ht="102" customHeight="1">
      <c r="A52" s="809">
        <v>5</v>
      </c>
      <c r="B52" s="918" t="s">
        <v>1158</v>
      </c>
      <c r="C52" s="1928" t="s">
        <v>7</v>
      </c>
      <c r="D52" s="876">
        <v>1</v>
      </c>
      <c r="E52" s="876"/>
      <c r="F52" s="393"/>
    </row>
    <row r="53" spans="1:6" ht="91" customHeight="1">
      <c r="A53" s="809">
        <v>6</v>
      </c>
      <c r="B53" s="918" t="s">
        <v>1157</v>
      </c>
      <c r="C53" s="1928" t="s">
        <v>7</v>
      </c>
      <c r="D53" s="876">
        <v>1</v>
      </c>
      <c r="E53" s="876"/>
      <c r="F53" s="393"/>
    </row>
    <row r="54" spans="1:6" ht="75" customHeight="1">
      <c r="A54" s="809">
        <v>7</v>
      </c>
      <c r="B54" s="918" t="s">
        <v>1159</v>
      </c>
      <c r="C54" s="1928" t="s">
        <v>7</v>
      </c>
      <c r="D54" s="876">
        <v>2</v>
      </c>
      <c r="E54" s="876"/>
      <c r="F54" s="393"/>
    </row>
    <row r="55" spans="1:6" ht="76" customHeight="1">
      <c r="A55" s="809">
        <v>8</v>
      </c>
      <c r="B55" s="918" t="s">
        <v>1160</v>
      </c>
      <c r="C55" s="1928" t="s">
        <v>7</v>
      </c>
      <c r="D55" s="876">
        <v>2</v>
      </c>
      <c r="E55" s="876"/>
      <c r="F55" s="393"/>
    </row>
    <row r="56" spans="1:6" ht="91" customHeight="1">
      <c r="A56" s="809">
        <v>9</v>
      </c>
      <c r="B56" s="918" t="s">
        <v>1161</v>
      </c>
      <c r="C56" s="1928" t="s">
        <v>86</v>
      </c>
      <c r="D56" s="876">
        <v>6.5</v>
      </c>
      <c r="E56" s="876"/>
      <c r="F56" s="393"/>
    </row>
    <row r="57" spans="1:6" ht="98">
      <c r="A57" s="809">
        <v>10</v>
      </c>
      <c r="B57" s="918" t="s">
        <v>1162</v>
      </c>
      <c r="C57" s="1928" t="s">
        <v>343</v>
      </c>
      <c r="D57" s="876">
        <v>98</v>
      </c>
      <c r="E57" s="876"/>
      <c r="F57" s="393"/>
    </row>
    <row r="58" spans="1:6" ht="91" customHeight="1">
      <c r="A58" s="809">
        <v>11</v>
      </c>
      <c r="B58" s="918" t="s">
        <v>1163</v>
      </c>
      <c r="C58" s="1928" t="s">
        <v>1024</v>
      </c>
      <c r="D58" s="876">
        <v>1</v>
      </c>
      <c r="E58" s="876"/>
      <c r="F58" s="393"/>
    </row>
    <row r="59" spans="1:6" ht="91" customHeight="1">
      <c r="A59" s="809">
        <v>12</v>
      </c>
      <c r="B59" s="919" t="s">
        <v>1164</v>
      </c>
      <c r="C59" s="1928" t="s">
        <v>7</v>
      </c>
      <c r="D59" s="876">
        <v>1</v>
      </c>
      <c r="E59" s="876"/>
      <c r="F59" s="393"/>
    </row>
    <row r="60" spans="1:6" ht="91" customHeight="1" thickBot="1">
      <c r="A60" s="809">
        <v>13</v>
      </c>
      <c r="B60" s="918" t="s">
        <v>1165</v>
      </c>
      <c r="C60" s="1928" t="s">
        <v>351</v>
      </c>
      <c r="D60" s="876">
        <v>1</v>
      </c>
      <c r="E60" s="876"/>
      <c r="F60" s="393"/>
    </row>
    <row r="61" spans="1:6">
      <c r="A61" s="833"/>
      <c r="B61" s="832" t="s">
        <v>1016</v>
      </c>
      <c r="C61" s="1930"/>
      <c r="D61" s="835"/>
      <c r="E61" s="881"/>
      <c r="F61" s="888">
        <f>F60+F59+F58+F57+F56+F55+F54+F53+F52++F51+F50+F49+F48+F47+F46+F45</f>
        <v>0</v>
      </c>
    </row>
    <row r="62" spans="1:6">
      <c r="A62" s="914"/>
      <c r="B62" s="915"/>
      <c r="C62" s="1932"/>
      <c r="D62" s="846"/>
      <c r="E62" s="916"/>
      <c r="F62" s="917"/>
    </row>
    <row r="63" spans="1:6">
      <c r="A63" s="914" t="s">
        <v>62</v>
      </c>
      <c r="B63" s="920" t="s">
        <v>1026</v>
      </c>
      <c r="D63" s="846"/>
      <c r="E63" s="916"/>
      <c r="F63" s="917"/>
    </row>
    <row r="64" spans="1:6" ht="41" thickBot="1">
      <c r="A64" s="914">
        <v>1</v>
      </c>
      <c r="B64" s="924" t="s">
        <v>1122</v>
      </c>
      <c r="C64" s="1932" t="s">
        <v>117</v>
      </c>
      <c r="D64" s="846">
        <v>38</v>
      </c>
      <c r="E64" s="916"/>
      <c r="F64" s="917"/>
    </row>
    <row r="65" spans="1:8">
      <c r="A65" s="921"/>
      <c r="B65" s="889" t="s">
        <v>1025</v>
      </c>
      <c r="C65" s="1931"/>
      <c r="D65" s="817"/>
      <c r="E65" s="922"/>
      <c r="F65" s="923">
        <f>F64</f>
        <v>0</v>
      </c>
    </row>
    <row r="66" spans="1:8">
      <c r="A66" s="807"/>
      <c r="B66" s="560"/>
      <c r="C66" s="1928"/>
      <c r="D66" s="560"/>
      <c r="E66" s="876"/>
      <c r="F66" s="393"/>
    </row>
    <row r="67" spans="1:8">
      <c r="A67" s="807"/>
      <c r="B67" s="821" t="s">
        <v>643</v>
      </c>
      <c r="C67" s="1928"/>
      <c r="D67" s="560"/>
      <c r="E67" s="876"/>
      <c r="F67" s="393"/>
    </row>
    <row r="68" spans="1:8">
      <c r="A68" s="807"/>
      <c r="B68" s="560" t="s">
        <v>644</v>
      </c>
      <c r="C68" s="1928"/>
      <c r="D68" s="560"/>
      <c r="E68" s="876"/>
      <c r="F68" s="393"/>
    </row>
    <row r="69" spans="1:8">
      <c r="A69" s="552"/>
      <c r="B69" s="902"/>
      <c r="C69" s="1933"/>
      <c r="D69" s="913"/>
      <c r="E69" s="553"/>
      <c r="F69" s="882"/>
    </row>
    <row r="70" spans="1:8" ht="99">
      <c r="A70" s="496" t="s">
        <v>10</v>
      </c>
      <c r="B70" s="902" t="s">
        <v>594</v>
      </c>
      <c r="C70" s="1929"/>
      <c r="D70" s="836"/>
      <c r="E70" s="591"/>
      <c r="F70" s="840"/>
      <c r="G70" s="838"/>
      <c r="H70" s="838"/>
    </row>
    <row r="71" spans="1:8">
      <c r="A71" s="496"/>
      <c r="B71" s="903" t="s">
        <v>595</v>
      </c>
      <c r="C71" s="1896" t="s">
        <v>351</v>
      </c>
      <c r="D71" s="839">
        <v>1</v>
      </c>
      <c r="E71" s="591"/>
      <c r="F71" s="840"/>
      <c r="G71" s="838"/>
      <c r="H71" s="838"/>
    </row>
    <row r="72" spans="1:8">
      <c r="A72" s="496"/>
      <c r="B72" s="903"/>
      <c r="C72" s="1928"/>
      <c r="D72" s="607"/>
      <c r="E72" s="591"/>
      <c r="F72" s="840"/>
      <c r="G72" s="838"/>
      <c r="H72" s="838"/>
    </row>
    <row r="73" spans="1:8" ht="155">
      <c r="A73" s="496" t="s">
        <v>29</v>
      </c>
      <c r="B73" s="902" t="s">
        <v>596</v>
      </c>
      <c r="C73" s="1928"/>
      <c r="D73" s="607"/>
      <c r="E73" s="591"/>
      <c r="F73" s="840"/>
      <c r="G73" s="838"/>
      <c r="H73" s="838"/>
    </row>
    <row r="74" spans="1:8">
      <c r="A74" s="496"/>
      <c r="B74" s="903" t="s">
        <v>595</v>
      </c>
      <c r="C74" s="1896" t="s">
        <v>351</v>
      </c>
      <c r="D74" s="839">
        <v>1</v>
      </c>
      <c r="E74" s="591"/>
      <c r="F74" s="840"/>
      <c r="G74" s="838"/>
      <c r="H74" s="838"/>
    </row>
    <row r="75" spans="1:8">
      <c r="A75" s="496"/>
      <c r="B75" s="903"/>
      <c r="C75" s="1928"/>
      <c r="D75" s="607"/>
      <c r="E75" s="591"/>
      <c r="F75" s="840"/>
      <c r="G75" s="838"/>
      <c r="H75" s="838"/>
    </row>
    <row r="76" spans="1:8" ht="43">
      <c r="A76" s="496" t="s">
        <v>46</v>
      </c>
      <c r="B76" s="902" t="s">
        <v>597</v>
      </c>
      <c r="C76" s="1928"/>
      <c r="D76" s="607"/>
      <c r="E76" s="591"/>
      <c r="F76" s="840"/>
      <c r="G76" s="838"/>
      <c r="H76" s="838"/>
    </row>
    <row r="77" spans="1:8">
      <c r="A77" s="496"/>
      <c r="B77" s="903" t="s">
        <v>595</v>
      </c>
      <c r="C77" s="1896" t="s">
        <v>351</v>
      </c>
      <c r="D77" s="839">
        <v>1</v>
      </c>
      <c r="E77" s="591"/>
      <c r="F77" s="840"/>
      <c r="G77" s="838"/>
      <c r="H77" s="838"/>
    </row>
    <row r="78" spans="1:8">
      <c r="A78" s="511"/>
      <c r="B78" s="903"/>
      <c r="C78" s="1928"/>
      <c r="D78" s="607"/>
      <c r="E78" s="591"/>
      <c r="F78" s="840"/>
      <c r="G78" s="838"/>
      <c r="H78" s="838"/>
    </row>
    <row r="79" spans="1:8" ht="127">
      <c r="A79" s="496" t="s">
        <v>54</v>
      </c>
      <c r="B79" s="902" t="s">
        <v>886</v>
      </c>
      <c r="C79" s="1928"/>
      <c r="D79" s="607"/>
      <c r="E79" s="591"/>
      <c r="F79" s="840"/>
      <c r="G79" s="838"/>
      <c r="H79" s="838"/>
    </row>
    <row r="80" spans="1:8">
      <c r="A80" s="496"/>
      <c r="B80" s="903" t="s">
        <v>595</v>
      </c>
      <c r="C80" s="1896" t="s">
        <v>351</v>
      </c>
      <c r="D80" s="607">
        <v>1</v>
      </c>
      <c r="E80" s="591"/>
      <c r="F80" s="840"/>
      <c r="G80" s="838"/>
      <c r="H80" s="838"/>
    </row>
    <row r="81" spans="1:8">
      <c r="A81" s="496"/>
      <c r="B81" s="903"/>
      <c r="C81" s="1928"/>
      <c r="D81" s="607"/>
      <c r="E81" s="591"/>
      <c r="F81" s="840"/>
      <c r="G81" s="838"/>
      <c r="H81" s="838"/>
    </row>
    <row r="82" spans="1:8" ht="169">
      <c r="A82" s="496" t="s">
        <v>62</v>
      </c>
      <c r="B82" s="902" t="s">
        <v>598</v>
      </c>
      <c r="C82" s="1928"/>
      <c r="D82" s="607"/>
      <c r="E82" s="591"/>
      <c r="F82" s="840"/>
      <c r="G82" s="838"/>
      <c r="H82" s="838"/>
    </row>
    <row r="83" spans="1:8">
      <c r="A83" s="496"/>
      <c r="B83" s="497" t="s">
        <v>595</v>
      </c>
      <c r="C83" s="1896" t="s">
        <v>351</v>
      </c>
      <c r="D83" s="607">
        <v>1</v>
      </c>
      <c r="E83" s="591"/>
      <c r="F83" s="840"/>
      <c r="G83" s="838"/>
      <c r="H83" s="838"/>
    </row>
    <row r="84" spans="1:8">
      <c r="A84" s="496"/>
      <c r="B84" s="497"/>
      <c r="C84" s="1928"/>
      <c r="D84" s="607"/>
      <c r="E84" s="591"/>
      <c r="F84" s="840"/>
      <c r="G84" s="838"/>
      <c r="H84" s="838"/>
    </row>
    <row r="85" spans="1:8" ht="183">
      <c r="A85" s="496" t="s">
        <v>599</v>
      </c>
      <c r="B85" s="491" t="s">
        <v>600</v>
      </c>
      <c r="C85" s="1928"/>
      <c r="D85" s="607"/>
      <c r="E85" s="591"/>
      <c r="F85" s="840"/>
      <c r="G85" s="838"/>
      <c r="H85" s="838"/>
    </row>
    <row r="86" spans="1:8">
      <c r="A86" s="496"/>
      <c r="B86" s="497" t="s">
        <v>595</v>
      </c>
      <c r="C86" s="1896" t="s">
        <v>351</v>
      </c>
      <c r="D86" s="607">
        <v>1</v>
      </c>
      <c r="E86" s="591"/>
      <c r="F86" s="840"/>
      <c r="G86" s="838"/>
      <c r="H86" s="838"/>
    </row>
    <row r="87" spans="1:8">
      <c r="A87" s="496"/>
      <c r="B87" s="491"/>
      <c r="C87" s="1928"/>
      <c r="D87" s="607"/>
      <c r="E87" s="591"/>
      <c r="F87" s="840"/>
      <c r="G87" s="838"/>
      <c r="H87" s="838"/>
    </row>
    <row r="88" spans="1:8" ht="85">
      <c r="A88" s="496" t="s">
        <v>601</v>
      </c>
      <c r="B88" s="491" t="s">
        <v>602</v>
      </c>
      <c r="C88" s="1928"/>
      <c r="D88" s="607"/>
      <c r="E88" s="591"/>
      <c r="F88" s="840"/>
      <c r="G88" s="838"/>
      <c r="H88" s="838"/>
    </row>
    <row r="89" spans="1:8">
      <c r="A89" s="496"/>
      <c r="B89" s="497" t="s">
        <v>595</v>
      </c>
      <c r="C89" s="1896" t="s">
        <v>351</v>
      </c>
      <c r="D89" s="607">
        <v>1</v>
      </c>
      <c r="E89" s="591"/>
      <c r="F89" s="840"/>
      <c r="G89" s="838"/>
      <c r="H89" s="838"/>
    </row>
    <row r="90" spans="1:8">
      <c r="A90" s="496"/>
      <c r="B90" s="497"/>
      <c r="C90" s="1928"/>
      <c r="D90" s="607"/>
      <c r="E90" s="591"/>
      <c r="F90" s="840"/>
      <c r="G90" s="838"/>
      <c r="H90" s="838"/>
    </row>
    <row r="91" spans="1:8" ht="57">
      <c r="A91" s="496" t="s">
        <v>603</v>
      </c>
      <c r="B91" s="491" t="s">
        <v>604</v>
      </c>
      <c r="C91" s="1928"/>
      <c r="D91" s="607"/>
      <c r="E91" s="591"/>
      <c r="F91" s="840"/>
      <c r="G91" s="838"/>
      <c r="H91" s="838"/>
    </row>
    <row r="92" spans="1:8">
      <c r="A92" s="496"/>
      <c r="B92" s="497" t="s">
        <v>595</v>
      </c>
      <c r="C92" s="1896" t="s">
        <v>351</v>
      </c>
      <c r="D92" s="607">
        <v>1</v>
      </c>
      <c r="E92" s="591"/>
      <c r="F92" s="840"/>
      <c r="G92" s="838"/>
      <c r="H92" s="838"/>
    </row>
    <row r="93" spans="1:8">
      <c r="A93" s="496"/>
      <c r="B93" s="497"/>
      <c r="C93" s="1928"/>
      <c r="D93" s="607"/>
      <c r="E93" s="591"/>
      <c r="F93" s="840"/>
      <c r="G93" s="838"/>
      <c r="H93" s="838"/>
    </row>
    <row r="94" spans="1:8" ht="43">
      <c r="A94" s="496" t="s">
        <v>605</v>
      </c>
      <c r="B94" s="491" t="s">
        <v>606</v>
      </c>
      <c r="C94" s="1928"/>
      <c r="D94" s="607"/>
      <c r="E94" s="591"/>
      <c r="F94" s="840"/>
      <c r="G94" s="838"/>
      <c r="H94" s="838"/>
    </row>
    <row r="95" spans="1:8">
      <c r="A95" s="496"/>
      <c r="B95" s="497" t="s">
        <v>595</v>
      </c>
      <c r="C95" s="1896" t="s">
        <v>351</v>
      </c>
      <c r="D95" s="607">
        <v>2</v>
      </c>
      <c r="E95" s="591"/>
      <c r="F95" s="840"/>
      <c r="G95" s="838"/>
      <c r="H95" s="838"/>
    </row>
    <row r="96" spans="1:8">
      <c r="A96" s="496"/>
      <c r="B96" s="497"/>
      <c r="C96" s="1928"/>
      <c r="D96" s="607"/>
      <c r="E96" s="591"/>
      <c r="F96" s="840"/>
      <c r="G96" s="838"/>
      <c r="H96" s="838"/>
    </row>
    <row r="97" spans="1:8" ht="141">
      <c r="A97" s="496" t="s">
        <v>607</v>
      </c>
      <c r="B97" s="491" t="s">
        <v>608</v>
      </c>
      <c r="C97" s="1928"/>
      <c r="D97" s="607"/>
      <c r="E97" s="591"/>
      <c r="F97" s="840"/>
      <c r="G97" s="838"/>
      <c r="H97" s="838"/>
    </row>
    <row r="98" spans="1:8">
      <c r="A98" s="496"/>
      <c r="B98" s="497" t="s">
        <v>595</v>
      </c>
      <c r="C98" s="1896" t="s">
        <v>351</v>
      </c>
      <c r="D98" s="607">
        <v>1</v>
      </c>
      <c r="E98" s="591"/>
      <c r="F98" s="840"/>
      <c r="G98" s="838"/>
      <c r="H98" s="838"/>
    </row>
    <row r="99" spans="1:8">
      <c r="A99" s="496"/>
      <c r="B99" s="491"/>
      <c r="C99" s="1928"/>
      <c r="D99" s="841"/>
      <c r="E99" s="591"/>
      <c r="F99" s="840"/>
      <c r="G99" s="838"/>
      <c r="H99" s="838"/>
    </row>
    <row r="100" spans="1:8" ht="113">
      <c r="A100" s="496" t="s">
        <v>609</v>
      </c>
      <c r="B100" s="491" t="s">
        <v>610</v>
      </c>
      <c r="C100" s="1928"/>
      <c r="D100" s="607"/>
      <c r="E100" s="591"/>
      <c r="F100" s="840"/>
      <c r="G100" s="838"/>
      <c r="H100" s="838"/>
    </row>
    <row r="101" spans="1:8">
      <c r="A101" s="496"/>
      <c r="B101" s="497" t="s">
        <v>595</v>
      </c>
      <c r="C101" s="1896" t="s">
        <v>351</v>
      </c>
      <c r="D101" s="607">
        <v>1</v>
      </c>
      <c r="E101" s="591"/>
      <c r="F101" s="840"/>
      <c r="G101" s="838"/>
      <c r="H101" s="838"/>
    </row>
    <row r="102" spans="1:8">
      <c r="A102" s="496"/>
      <c r="B102" s="497"/>
      <c r="C102" s="1928"/>
      <c r="D102" s="607"/>
      <c r="E102" s="591"/>
      <c r="F102" s="840"/>
      <c r="G102" s="838"/>
      <c r="H102" s="838"/>
    </row>
    <row r="103" spans="1:8" ht="113">
      <c r="A103" s="496" t="s">
        <v>611</v>
      </c>
      <c r="B103" s="491" t="s">
        <v>612</v>
      </c>
      <c r="C103" s="1928"/>
      <c r="D103" s="607"/>
      <c r="E103" s="591"/>
      <c r="F103" s="840"/>
      <c r="G103" s="838"/>
      <c r="H103" s="838"/>
    </row>
    <row r="104" spans="1:8">
      <c r="A104" s="496"/>
      <c r="B104" s="497" t="s">
        <v>595</v>
      </c>
      <c r="C104" s="1896" t="s">
        <v>351</v>
      </c>
      <c r="D104" s="607">
        <v>1</v>
      </c>
      <c r="E104" s="591"/>
      <c r="F104" s="840"/>
      <c r="G104" s="838"/>
      <c r="H104" s="838"/>
    </row>
    <row r="105" spans="1:8">
      <c r="A105" s="496"/>
      <c r="B105" s="497"/>
      <c r="C105" s="1928"/>
      <c r="D105" s="607"/>
      <c r="E105" s="591"/>
      <c r="F105" s="840"/>
      <c r="G105" s="838"/>
      <c r="H105" s="838"/>
    </row>
    <row r="106" spans="1:8" ht="99">
      <c r="A106" s="496" t="s">
        <v>613</v>
      </c>
      <c r="B106" s="491" t="s">
        <v>614</v>
      </c>
      <c r="C106" s="1928"/>
      <c r="D106" s="607"/>
      <c r="E106" s="591"/>
      <c r="F106" s="840"/>
      <c r="G106" s="838"/>
      <c r="H106" s="838"/>
    </row>
    <row r="107" spans="1:8">
      <c r="A107" s="496"/>
      <c r="B107" s="497" t="s">
        <v>595</v>
      </c>
      <c r="C107" s="1896" t="s">
        <v>351</v>
      </c>
      <c r="D107" s="607">
        <v>1</v>
      </c>
      <c r="E107" s="591"/>
      <c r="F107" s="840"/>
      <c r="G107" s="838"/>
      <c r="H107" s="838"/>
    </row>
    <row r="108" spans="1:8">
      <c r="A108" s="499"/>
      <c r="B108" s="499"/>
      <c r="C108" s="1928"/>
      <c r="D108" s="841"/>
      <c r="E108" s="591"/>
      <c r="F108" s="840"/>
      <c r="G108" s="838"/>
      <c r="H108" s="838"/>
    </row>
    <row r="109" spans="1:8" ht="57">
      <c r="A109" s="490" t="s">
        <v>615</v>
      </c>
      <c r="B109" s="491" t="s">
        <v>1014</v>
      </c>
      <c r="C109" s="1929"/>
      <c r="D109" s="842"/>
      <c r="E109" s="591"/>
      <c r="F109" s="840"/>
      <c r="G109" s="838"/>
      <c r="H109" s="838"/>
    </row>
    <row r="110" spans="1:8">
      <c r="A110" s="490"/>
      <c r="B110" s="822"/>
      <c r="C110" s="1929"/>
      <c r="D110" s="842"/>
      <c r="E110" s="591"/>
      <c r="F110" s="840"/>
      <c r="G110" s="838"/>
      <c r="H110" s="838"/>
    </row>
    <row r="111" spans="1:8">
      <c r="A111" s="490"/>
      <c r="B111" s="491" t="s">
        <v>616</v>
      </c>
      <c r="C111" s="1929" t="s">
        <v>7</v>
      </c>
      <c r="D111" s="843">
        <v>1</v>
      </c>
      <c r="E111" s="591"/>
      <c r="F111" s="840"/>
      <c r="G111" s="838"/>
      <c r="H111" s="838"/>
    </row>
    <row r="112" spans="1:8" ht="43">
      <c r="A112" s="490"/>
      <c r="B112" s="902" t="s">
        <v>1020</v>
      </c>
      <c r="C112" s="1929" t="s">
        <v>7</v>
      </c>
      <c r="D112" s="843">
        <v>1</v>
      </c>
      <c r="E112" s="591"/>
      <c r="F112" s="840"/>
      <c r="G112" s="838"/>
      <c r="H112" s="838"/>
    </row>
    <row r="113" spans="1:8">
      <c r="A113" s="490"/>
      <c r="B113" s="491" t="s">
        <v>1166</v>
      </c>
      <c r="C113" s="1929" t="s">
        <v>7</v>
      </c>
      <c r="D113" s="843">
        <v>4</v>
      </c>
      <c r="E113" s="591"/>
      <c r="F113" s="840"/>
      <c r="G113" s="838"/>
      <c r="H113" s="838"/>
    </row>
    <row r="114" spans="1:8" ht="29">
      <c r="A114" s="490"/>
      <c r="B114" s="491" t="s">
        <v>1167</v>
      </c>
      <c r="C114" s="1929" t="s">
        <v>7</v>
      </c>
      <c r="D114" s="843">
        <v>1</v>
      </c>
      <c r="E114" s="591"/>
      <c r="F114" s="840"/>
      <c r="G114" s="838"/>
      <c r="H114" s="838"/>
    </row>
    <row r="115" spans="1:8">
      <c r="A115" s="490"/>
      <c r="B115" s="491" t="s">
        <v>1169</v>
      </c>
      <c r="C115" s="1929" t="s">
        <v>7</v>
      </c>
      <c r="D115" s="843">
        <v>1</v>
      </c>
      <c r="E115" s="591"/>
      <c r="F115" s="840"/>
      <c r="G115" s="838"/>
      <c r="H115" s="838"/>
    </row>
    <row r="116" spans="1:8">
      <c r="A116" s="490"/>
      <c r="B116" s="491" t="s">
        <v>1168</v>
      </c>
      <c r="C116" s="1929" t="s">
        <v>7</v>
      </c>
      <c r="D116" s="843">
        <v>1</v>
      </c>
      <c r="E116" s="591"/>
      <c r="F116" s="840"/>
      <c r="G116" s="838"/>
      <c r="H116" s="838"/>
    </row>
    <row r="117" spans="1:8">
      <c r="A117" s="490"/>
      <c r="B117" s="491" t="s">
        <v>1170</v>
      </c>
      <c r="C117" s="1929" t="s">
        <v>7</v>
      </c>
      <c r="D117" s="843">
        <v>1</v>
      </c>
      <c r="E117" s="591"/>
      <c r="F117" s="840"/>
      <c r="G117" s="838"/>
      <c r="H117" s="838"/>
    </row>
    <row r="118" spans="1:8">
      <c r="A118" s="490"/>
      <c r="B118" s="491" t="s">
        <v>1171</v>
      </c>
      <c r="C118" s="1929" t="s">
        <v>7</v>
      </c>
      <c r="D118" s="843">
        <v>2</v>
      </c>
      <c r="E118" s="591"/>
      <c r="F118" s="840"/>
      <c r="G118" s="838"/>
      <c r="H118" s="838"/>
    </row>
    <row r="119" spans="1:8">
      <c r="A119" s="490"/>
      <c r="B119" s="491" t="s">
        <v>617</v>
      </c>
      <c r="C119" s="1929" t="s">
        <v>7</v>
      </c>
      <c r="D119" s="843">
        <v>1</v>
      </c>
      <c r="E119" s="591"/>
      <c r="F119" s="840"/>
      <c r="G119" s="838"/>
      <c r="H119" s="838"/>
    </row>
    <row r="120" spans="1:8">
      <c r="A120" s="490"/>
      <c r="B120" s="491" t="s">
        <v>1172</v>
      </c>
      <c r="C120" s="1929" t="s">
        <v>7</v>
      </c>
      <c r="D120" s="843">
        <v>3</v>
      </c>
      <c r="E120" s="591"/>
      <c r="F120" s="840"/>
      <c r="G120" s="838"/>
      <c r="H120" s="838"/>
    </row>
    <row r="121" spans="1:8">
      <c r="A121" s="490"/>
      <c r="B121" s="491" t="s">
        <v>1173</v>
      </c>
      <c r="C121" s="1929" t="s">
        <v>7</v>
      </c>
      <c r="D121" s="843">
        <v>1</v>
      </c>
      <c r="E121" s="591"/>
      <c r="F121" s="840"/>
      <c r="G121" s="838"/>
      <c r="H121" s="838"/>
    </row>
    <row r="122" spans="1:8">
      <c r="A122" s="490"/>
      <c r="B122" s="491" t="s">
        <v>1174</v>
      </c>
      <c r="C122" s="1929" t="s">
        <v>7</v>
      </c>
      <c r="D122" s="843">
        <v>2</v>
      </c>
      <c r="E122" s="591"/>
      <c r="F122" s="840"/>
      <c r="G122" s="838"/>
      <c r="H122" s="838"/>
    </row>
    <row r="123" spans="1:8">
      <c r="A123" s="490"/>
      <c r="B123" s="491" t="s">
        <v>1175</v>
      </c>
      <c r="C123" s="1929" t="s">
        <v>7</v>
      </c>
      <c r="D123" s="843">
        <v>1</v>
      </c>
      <c r="E123" s="591"/>
      <c r="F123" s="840"/>
      <c r="G123" s="838"/>
      <c r="H123" s="838"/>
    </row>
    <row r="124" spans="1:8" ht="29">
      <c r="A124" s="490"/>
      <c r="B124" s="491" t="s">
        <v>619</v>
      </c>
      <c r="C124" s="1929" t="s">
        <v>7</v>
      </c>
      <c r="D124" s="843">
        <v>8</v>
      </c>
      <c r="E124" s="591"/>
      <c r="F124" s="840"/>
      <c r="G124" s="838"/>
      <c r="H124" s="838"/>
    </row>
    <row r="125" spans="1:8" ht="29">
      <c r="A125" s="490"/>
      <c r="B125" s="491" t="s">
        <v>620</v>
      </c>
      <c r="C125" s="1929" t="s">
        <v>7</v>
      </c>
      <c r="D125" s="843">
        <v>2</v>
      </c>
      <c r="E125" s="591"/>
      <c r="F125" s="840"/>
      <c r="G125" s="838"/>
      <c r="H125" s="838"/>
    </row>
    <row r="126" spans="1:8">
      <c r="A126" s="490"/>
      <c r="B126" s="491" t="s">
        <v>621</v>
      </c>
      <c r="C126" s="1928" t="s">
        <v>7</v>
      </c>
      <c r="D126" s="844">
        <v>2</v>
      </c>
      <c r="E126" s="591"/>
      <c r="F126" s="840"/>
      <c r="G126" s="838"/>
      <c r="H126" s="838"/>
    </row>
    <row r="127" spans="1:8">
      <c r="A127" s="490"/>
      <c r="B127" s="491" t="s">
        <v>622</v>
      </c>
      <c r="C127" s="1928" t="s">
        <v>7</v>
      </c>
      <c r="D127" s="844">
        <v>2</v>
      </c>
      <c r="E127" s="591"/>
      <c r="F127" s="840"/>
      <c r="G127" s="838"/>
      <c r="H127" s="838"/>
    </row>
    <row r="128" spans="1:8">
      <c r="A128" s="490"/>
      <c r="B128" s="491" t="s">
        <v>623</v>
      </c>
      <c r="C128" s="1928" t="s">
        <v>7</v>
      </c>
      <c r="D128" s="844">
        <v>2</v>
      </c>
      <c r="E128" s="591"/>
      <c r="F128" s="840"/>
      <c r="G128" s="838"/>
      <c r="H128" s="838"/>
    </row>
    <row r="129" spans="1:8">
      <c r="A129" s="490"/>
      <c r="B129" s="491" t="s">
        <v>624</v>
      </c>
      <c r="C129" s="1928" t="s">
        <v>7</v>
      </c>
      <c r="D129" s="844">
        <v>1</v>
      </c>
      <c r="E129" s="591"/>
      <c r="F129" s="840"/>
      <c r="G129" s="838"/>
      <c r="H129" s="838"/>
    </row>
    <row r="130" spans="1:8">
      <c r="A130" s="490"/>
      <c r="B130" s="491" t="s">
        <v>625</v>
      </c>
      <c r="C130" s="1928" t="s">
        <v>7</v>
      </c>
      <c r="D130" s="844">
        <v>1</v>
      </c>
      <c r="E130" s="591"/>
      <c r="F130" s="840"/>
      <c r="G130" s="838"/>
      <c r="H130" s="838"/>
    </row>
    <row r="131" spans="1:8">
      <c r="A131" s="490"/>
      <c r="B131" s="902" t="s">
        <v>626</v>
      </c>
      <c r="C131" s="1928" t="s">
        <v>7</v>
      </c>
      <c r="D131" s="844">
        <v>2</v>
      </c>
      <c r="E131" s="591"/>
      <c r="F131" s="840"/>
      <c r="G131" s="838"/>
      <c r="H131" s="838"/>
    </row>
    <row r="132" spans="1:8">
      <c r="A132" s="490"/>
      <c r="B132" s="902" t="s">
        <v>627</v>
      </c>
      <c r="C132" s="1928" t="s">
        <v>7</v>
      </c>
      <c r="D132" s="844">
        <v>6</v>
      </c>
      <c r="E132" s="591"/>
      <c r="F132" s="840"/>
      <c r="G132" s="838"/>
      <c r="H132" s="838"/>
    </row>
    <row r="133" spans="1:8">
      <c r="A133" s="490"/>
      <c r="B133" s="902" t="s">
        <v>628</v>
      </c>
      <c r="C133" s="1928" t="s">
        <v>7</v>
      </c>
      <c r="D133" s="844">
        <v>6</v>
      </c>
      <c r="E133" s="591"/>
      <c r="F133" s="840"/>
      <c r="G133" s="838"/>
      <c r="H133" s="838"/>
    </row>
    <row r="134" spans="1:8">
      <c r="A134" s="490"/>
      <c r="B134" s="902" t="s">
        <v>629</v>
      </c>
      <c r="C134" s="1928" t="s">
        <v>7</v>
      </c>
      <c r="D134" s="844">
        <v>1</v>
      </c>
      <c r="E134" s="591"/>
      <c r="F134" s="840"/>
      <c r="G134" s="838"/>
      <c r="H134" s="838"/>
    </row>
    <row r="135" spans="1:8">
      <c r="A135" s="490"/>
      <c r="B135" s="902" t="s">
        <v>630</v>
      </c>
      <c r="C135" s="1928" t="s">
        <v>7</v>
      </c>
      <c r="D135" s="844">
        <v>2</v>
      </c>
      <c r="E135" s="591"/>
      <c r="F135" s="840"/>
      <c r="G135" s="838"/>
      <c r="H135" s="838"/>
    </row>
    <row r="136" spans="1:8">
      <c r="A136" s="490"/>
      <c r="B136" s="902" t="s">
        <v>631</v>
      </c>
      <c r="C136" s="1928" t="s">
        <v>7</v>
      </c>
      <c r="D136" s="844">
        <v>1</v>
      </c>
      <c r="E136" s="591"/>
      <c r="F136" s="840"/>
      <c r="G136" s="838"/>
      <c r="H136" s="838"/>
    </row>
    <row r="137" spans="1:8" ht="29">
      <c r="A137" s="490"/>
      <c r="B137" s="902" t="s">
        <v>632</v>
      </c>
      <c r="C137" s="1928" t="s">
        <v>633</v>
      </c>
      <c r="D137" s="844">
        <v>1</v>
      </c>
      <c r="E137" s="591"/>
      <c r="F137" s="840"/>
      <c r="G137" s="838"/>
      <c r="H137" s="838"/>
    </row>
    <row r="138" spans="1:8">
      <c r="A138" s="490"/>
      <c r="B138" s="903" t="s">
        <v>595</v>
      </c>
      <c r="C138" s="1896" t="s">
        <v>351</v>
      </c>
      <c r="D138" s="839">
        <v>1</v>
      </c>
      <c r="E138" s="591"/>
      <c r="F138" s="840"/>
      <c r="G138" s="838"/>
      <c r="H138" s="838"/>
    </row>
    <row r="139" spans="1:8">
      <c r="A139" s="490"/>
      <c r="B139" s="903"/>
      <c r="C139" s="1928"/>
      <c r="D139" s="607"/>
      <c r="E139" s="591"/>
      <c r="F139" s="840"/>
      <c r="G139" s="838"/>
      <c r="H139" s="838"/>
    </row>
    <row r="140" spans="1:8" ht="85">
      <c r="A140" s="490" t="s">
        <v>634</v>
      </c>
      <c r="B140" s="902" t="s">
        <v>635</v>
      </c>
      <c r="C140" s="1928"/>
      <c r="D140" s="844"/>
      <c r="E140" s="591"/>
      <c r="F140" s="840"/>
      <c r="G140" s="838"/>
      <c r="H140" s="838"/>
    </row>
    <row r="141" spans="1:8">
      <c r="A141" s="490"/>
      <c r="B141" s="903" t="s">
        <v>595</v>
      </c>
      <c r="C141" s="1896" t="s">
        <v>351</v>
      </c>
      <c r="D141" s="839">
        <v>1</v>
      </c>
      <c r="E141" s="591"/>
      <c r="F141" s="840"/>
      <c r="G141" s="838"/>
      <c r="H141" s="838"/>
    </row>
    <row r="142" spans="1:8">
      <c r="A142" s="490"/>
      <c r="B142" s="903"/>
      <c r="C142" s="1928"/>
      <c r="D142" s="607"/>
      <c r="E142" s="591"/>
      <c r="F142" s="840"/>
      <c r="G142" s="838"/>
      <c r="H142" s="838"/>
    </row>
    <row r="143" spans="1:8" ht="29">
      <c r="A143" s="490" t="s">
        <v>636</v>
      </c>
      <c r="B143" s="902" t="s">
        <v>637</v>
      </c>
      <c r="C143" s="1928" t="s">
        <v>7</v>
      </c>
      <c r="D143" s="607">
        <v>1</v>
      </c>
      <c r="E143" s="591"/>
      <c r="F143" s="840"/>
      <c r="G143" s="838"/>
      <c r="H143" s="838"/>
    </row>
    <row r="144" spans="1:8">
      <c r="A144" s="490"/>
      <c r="B144" s="902"/>
      <c r="C144" s="1929"/>
      <c r="D144" s="842"/>
      <c r="E144" s="591"/>
      <c r="F144" s="840"/>
      <c r="G144" s="838"/>
      <c r="H144" s="838"/>
    </row>
    <row r="145" spans="1:8" ht="43">
      <c r="A145" s="490" t="s">
        <v>638</v>
      </c>
      <c r="B145" s="902" t="s">
        <v>639</v>
      </c>
      <c r="C145" s="1929"/>
      <c r="D145" s="842"/>
      <c r="E145" s="591"/>
      <c r="F145" s="840"/>
      <c r="G145" s="838"/>
      <c r="H145" s="838"/>
    </row>
    <row r="146" spans="1:8">
      <c r="A146" s="490"/>
      <c r="B146" s="903" t="s">
        <v>595</v>
      </c>
      <c r="C146" s="1896" t="s">
        <v>351</v>
      </c>
      <c r="D146" s="607">
        <v>1</v>
      </c>
      <c r="E146" s="591"/>
      <c r="F146" s="840"/>
      <c r="G146" s="838"/>
      <c r="H146" s="838"/>
    </row>
    <row r="147" spans="1:8">
      <c r="A147" s="490"/>
      <c r="B147" s="903"/>
      <c r="C147" s="1928"/>
      <c r="D147" s="607"/>
      <c r="E147" s="591"/>
      <c r="F147" s="840"/>
      <c r="G147" s="838"/>
      <c r="H147" s="838"/>
    </row>
    <row r="148" spans="1:8" ht="57">
      <c r="A148" s="490" t="s">
        <v>640</v>
      </c>
      <c r="B148" s="902" t="s">
        <v>641</v>
      </c>
      <c r="C148" s="1934"/>
      <c r="D148" s="845"/>
      <c r="E148" s="591"/>
      <c r="F148" s="840"/>
      <c r="G148" s="838"/>
      <c r="H148" s="838"/>
    </row>
    <row r="149" spans="1:8" ht="17" thickBot="1">
      <c r="A149" s="823"/>
      <c r="B149" s="904" t="s">
        <v>595</v>
      </c>
      <c r="C149" s="1896" t="s">
        <v>351</v>
      </c>
      <c r="D149" s="890">
        <v>1</v>
      </c>
      <c r="E149" s="883"/>
      <c r="F149" s="840"/>
      <c r="G149" s="838"/>
      <c r="H149" s="838"/>
    </row>
    <row r="150" spans="1:8">
      <c r="A150" s="506"/>
      <c r="B150" s="894" t="s">
        <v>1017</v>
      </c>
      <c r="C150" s="1931"/>
      <c r="D150" s="891"/>
      <c r="E150" s="892"/>
      <c r="F150" s="893"/>
      <c r="G150" s="838"/>
      <c r="H150" s="838"/>
    </row>
    <row r="151" spans="1:8">
      <c r="A151" s="499"/>
      <c r="B151" s="848"/>
      <c r="C151" s="1935"/>
      <c r="D151" s="841"/>
      <c r="E151" s="884"/>
      <c r="G151" s="838"/>
      <c r="H151" s="838"/>
    </row>
    <row r="152" spans="1:8">
      <c r="A152" s="560"/>
      <c r="B152" s="560"/>
      <c r="C152" s="1928"/>
      <c r="D152" s="560"/>
      <c r="E152" s="876"/>
      <c r="F152" s="860"/>
      <c r="G152" s="838"/>
      <c r="H152" s="838"/>
    </row>
    <row r="153" spans="1:8">
      <c r="A153" s="560"/>
      <c r="B153" s="560"/>
      <c r="C153" s="1928"/>
      <c r="D153" s="560"/>
      <c r="E153" s="876"/>
      <c r="F153" s="885"/>
      <c r="G153" s="838"/>
      <c r="H153" s="838"/>
    </row>
    <row r="154" spans="1:8" ht="14" customHeight="1">
      <c r="A154" s="560"/>
      <c r="B154" s="560" t="s">
        <v>645</v>
      </c>
      <c r="C154" s="1928"/>
      <c r="D154" s="560"/>
      <c r="E154" s="876"/>
      <c r="F154" s="885"/>
      <c r="G154" s="838"/>
      <c r="H154" s="838"/>
    </row>
    <row r="155" spans="1:8" hidden="1">
      <c r="A155" s="560"/>
      <c r="B155" s="560"/>
      <c r="C155" s="1928"/>
      <c r="D155" s="560"/>
      <c r="E155" s="876"/>
      <c r="F155" s="885"/>
      <c r="G155" s="838"/>
      <c r="H155" s="838"/>
    </row>
    <row r="156" spans="1:8">
      <c r="A156" s="511"/>
      <c r="B156" s="902"/>
      <c r="C156" s="1928"/>
      <c r="D156" s="850"/>
      <c r="E156" s="886"/>
      <c r="F156" s="699"/>
      <c r="G156" s="837"/>
      <c r="H156" s="838"/>
    </row>
    <row r="157" spans="1:8">
      <c r="A157" s="559" t="s">
        <v>646</v>
      </c>
      <c r="B157" s="905" t="s">
        <v>237</v>
      </c>
      <c r="C157" s="1936"/>
      <c r="D157" s="851"/>
      <c r="E157" s="886"/>
      <c r="F157" s="699"/>
      <c r="G157" s="837"/>
      <c r="H157" s="838"/>
    </row>
    <row r="158" spans="1:8">
      <c r="A158" s="560"/>
      <c r="B158" s="560"/>
      <c r="C158" s="1928"/>
      <c r="D158" s="560"/>
      <c r="E158" s="876"/>
      <c r="F158" s="860"/>
      <c r="G158" s="370"/>
      <c r="H158" s="838"/>
    </row>
    <row r="159" spans="1:8" ht="99">
      <c r="A159" s="496" t="s">
        <v>647</v>
      </c>
      <c r="B159" s="902" t="s">
        <v>648</v>
      </c>
      <c r="C159" s="1937"/>
      <c r="D159" s="898"/>
      <c r="E159" s="898"/>
      <c r="F159" s="699"/>
      <c r="G159" s="837"/>
      <c r="H159" s="838"/>
    </row>
    <row r="160" spans="1:8">
      <c r="A160" s="496"/>
      <c r="B160" s="815" t="s">
        <v>649</v>
      </c>
      <c r="C160" s="1896" t="s">
        <v>351</v>
      </c>
      <c r="D160" s="898">
        <v>110</v>
      </c>
      <c r="E160" s="699"/>
      <c r="F160" s="849"/>
      <c r="H160" s="838"/>
    </row>
    <row r="161" spans="1:8">
      <c r="A161" s="496"/>
      <c r="B161" s="902"/>
      <c r="C161" s="1937"/>
      <c r="D161" s="898"/>
      <c r="E161" s="699"/>
      <c r="F161" s="849"/>
      <c r="H161" s="838"/>
    </row>
    <row r="162" spans="1:8" ht="71">
      <c r="A162" s="496" t="s">
        <v>650</v>
      </c>
      <c r="B162" s="902" t="s">
        <v>651</v>
      </c>
      <c r="C162" s="1937"/>
      <c r="D162" s="898"/>
      <c r="E162" s="699"/>
      <c r="F162" s="849"/>
      <c r="H162" s="838"/>
    </row>
    <row r="163" spans="1:8">
      <c r="A163" s="496"/>
      <c r="B163" s="815" t="s">
        <v>652</v>
      </c>
      <c r="C163" s="1937" t="s">
        <v>86</v>
      </c>
      <c r="D163" s="898">
        <v>110</v>
      </c>
      <c r="E163" s="699"/>
      <c r="F163" s="849"/>
      <c r="H163" s="838"/>
    </row>
    <row r="164" spans="1:8">
      <c r="A164" s="496"/>
      <c r="B164" s="902"/>
      <c r="C164" s="1937"/>
      <c r="D164" s="898"/>
      <c r="E164" s="699"/>
      <c r="F164" s="849"/>
      <c r="H164" s="838"/>
    </row>
    <row r="165" spans="1:8" ht="71">
      <c r="A165" s="496" t="s">
        <v>653</v>
      </c>
      <c r="B165" s="902" t="s">
        <v>654</v>
      </c>
      <c r="C165" s="1937"/>
      <c r="D165" s="898"/>
      <c r="E165" s="699"/>
      <c r="F165" s="849"/>
      <c r="H165" s="838"/>
    </row>
    <row r="166" spans="1:8">
      <c r="A166" s="496"/>
      <c r="B166" s="815" t="s">
        <v>655</v>
      </c>
      <c r="C166" s="1937" t="s">
        <v>7</v>
      </c>
      <c r="D166" s="839">
        <v>2</v>
      </c>
      <c r="E166" s="699"/>
      <c r="F166" s="853"/>
      <c r="H166" s="838"/>
    </row>
    <row r="167" spans="1:8" ht="17" thickBot="1">
      <c r="A167" s="496"/>
      <c r="B167" s="902"/>
      <c r="C167" s="1937"/>
      <c r="D167" s="852"/>
      <c r="E167" s="854"/>
      <c r="F167" s="837"/>
      <c r="G167" s="837"/>
      <c r="H167" s="838"/>
    </row>
    <row r="168" spans="1:8">
      <c r="A168" s="506"/>
      <c r="B168" s="906" t="s">
        <v>999</v>
      </c>
      <c r="C168" s="1938"/>
      <c r="D168" s="895"/>
      <c r="E168" s="855"/>
      <c r="F168" s="857">
        <f>F160+F163+F166</f>
        <v>0</v>
      </c>
      <c r="G168" s="896"/>
      <c r="H168" s="838"/>
    </row>
    <row r="169" spans="1:8">
      <c r="A169" s="496"/>
      <c r="B169" s="902"/>
      <c r="C169" s="1937"/>
      <c r="D169" s="852"/>
      <c r="E169" s="852"/>
      <c r="F169" s="699"/>
      <c r="G169" s="837"/>
      <c r="H169" s="838"/>
    </row>
    <row r="170" spans="1:8">
      <c r="A170" s="559" t="s">
        <v>656</v>
      </c>
      <c r="B170" s="907" t="s">
        <v>657</v>
      </c>
      <c r="C170" s="1936"/>
      <c r="D170" s="851"/>
      <c r="E170" s="851"/>
      <c r="F170" s="699"/>
      <c r="G170" s="837"/>
      <c r="H170" s="838"/>
    </row>
    <row r="171" spans="1:8">
      <c r="A171" s="496"/>
      <c r="B171" s="902"/>
      <c r="C171" s="1937"/>
      <c r="D171" s="852"/>
      <c r="E171" s="852"/>
      <c r="F171" s="699"/>
      <c r="G171" s="837"/>
      <c r="H171" s="838"/>
    </row>
    <row r="172" spans="1:8" ht="99">
      <c r="A172" s="496" t="s">
        <v>658</v>
      </c>
      <c r="B172" s="902" t="s">
        <v>659</v>
      </c>
      <c r="C172" s="1937"/>
      <c r="D172" s="839"/>
      <c r="E172" s="898"/>
      <c r="F172" s="699"/>
      <c r="G172" s="847"/>
      <c r="H172" s="838"/>
    </row>
    <row r="173" spans="1:8">
      <c r="A173" s="496"/>
      <c r="B173" s="902"/>
      <c r="C173" s="1937" t="s">
        <v>86</v>
      </c>
      <c r="D173" s="839">
        <v>10</v>
      </c>
      <c r="E173" s="699"/>
      <c r="F173" s="690"/>
      <c r="H173" s="838"/>
    </row>
    <row r="174" spans="1:8">
      <c r="A174" s="496"/>
      <c r="B174" s="902"/>
      <c r="C174" s="1937"/>
      <c r="D174" s="839"/>
      <c r="E174" s="699"/>
      <c r="F174" s="690"/>
      <c r="H174" s="838"/>
    </row>
    <row r="175" spans="1:8" ht="99">
      <c r="A175" s="496" t="s">
        <v>660</v>
      </c>
      <c r="B175" s="902" t="s">
        <v>661</v>
      </c>
      <c r="C175" s="1937"/>
      <c r="D175" s="839"/>
      <c r="E175" s="699"/>
      <c r="F175" s="690"/>
      <c r="H175" s="838"/>
    </row>
    <row r="176" spans="1:8">
      <c r="A176" s="514"/>
      <c r="B176" s="902"/>
      <c r="C176" s="1928" t="s">
        <v>86</v>
      </c>
      <c r="D176" s="839">
        <v>100</v>
      </c>
      <c r="E176" s="699"/>
      <c r="F176" s="690"/>
      <c r="H176" s="838"/>
    </row>
    <row r="177" spans="1:8">
      <c r="A177" s="496"/>
      <c r="B177" s="902"/>
      <c r="C177" s="1937"/>
      <c r="D177" s="852"/>
      <c r="E177" s="699"/>
      <c r="F177" s="690"/>
      <c r="H177" s="838"/>
    </row>
    <row r="178" spans="1:8" ht="113">
      <c r="A178" s="496" t="s">
        <v>662</v>
      </c>
      <c r="B178" s="902" t="s">
        <v>663</v>
      </c>
      <c r="C178" s="1937"/>
      <c r="D178" s="839"/>
      <c r="E178" s="699"/>
      <c r="F178" s="690"/>
      <c r="H178" s="838"/>
    </row>
    <row r="179" spans="1:8">
      <c r="A179" s="514"/>
      <c r="B179" s="902"/>
      <c r="C179" s="1928" t="s">
        <v>438</v>
      </c>
      <c r="D179" s="839">
        <v>12</v>
      </c>
      <c r="E179" s="699"/>
      <c r="F179" s="690"/>
      <c r="H179" s="838"/>
    </row>
    <row r="180" spans="1:8">
      <c r="A180" s="496"/>
      <c r="B180" s="902"/>
      <c r="C180" s="1937"/>
      <c r="D180" s="839"/>
      <c r="E180" s="699"/>
      <c r="F180" s="690"/>
      <c r="H180" s="838"/>
    </row>
    <row r="181" spans="1:8" ht="99">
      <c r="A181" s="496" t="s">
        <v>664</v>
      </c>
      <c r="B181" s="902" t="s">
        <v>665</v>
      </c>
      <c r="C181" s="1937"/>
      <c r="D181" s="839"/>
      <c r="E181" s="699"/>
      <c r="F181" s="690"/>
      <c r="H181" s="838"/>
    </row>
    <row r="182" spans="1:8">
      <c r="A182" s="496"/>
      <c r="B182" s="815" t="s">
        <v>655</v>
      </c>
      <c r="C182" s="1937" t="s">
        <v>7</v>
      </c>
      <c r="D182" s="839">
        <v>2</v>
      </c>
      <c r="E182" s="699"/>
      <c r="F182" s="690"/>
      <c r="H182" s="838"/>
    </row>
    <row r="183" spans="1:8">
      <c r="A183" s="496"/>
      <c r="B183" s="902"/>
      <c r="C183" s="1937"/>
      <c r="D183" s="839"/>
      <c r="E183" s="699"/>
      <c r="F183" s="690"/>
      <c r="H183" s="838"/>
    </row>
    <row r="184" spans="1:8" ht="57">
      <c r="A184" s="496" t="s">
        <v>666</v>
      </c>
      <c r="B184" s="902" t="s">
        <v>667</v>
      </c>
      <c r="C184" s="1937"/>
      <c r="D184" s="839"/>
      <c r="E184" s="699"/>
      <c r="F184" s="690"/>
      <c r="H184" s="838"/>
    </row>
    <row r="185" spans="1:8">
      <c r="A185" s="496"/>
      <c r="B185" s="560"/>
      <c r="C185" s="1928" t="s">
        <v>438</v>
      </c>
      <c r="D185" s="839">
        <v>10</v>
      </c>
      <c r="E185" s="699"/>
      <c r="F185" s="690"/>
      <c r="H185" s="838"/>
    </row>
    <row r="186" spans="1:8">
      <c r="A186" s="514"/>
      <c r="B186" s="902"/>
      <c r="C186" s="1937"/>
      <c r="D186" s="852"/>
      <c r="E186" s="699"/>
      <c r="F186" s="690"/>
      <c r="H186" s="838"/>
    </row>
    <row r="187" spans="1:8" ht="43">
      <c r="A187" s="496" t="s">
        <v>668</v>
      </c>
      <c r="B187" s="902" t="s">
        <v>669</v>
      </c>
      <c r="C187" s="1937"/>
      <c r="D187" s="839"/>
      <c r="E187" s="699"/>
      <c r="F187" s="690"/>
      <c r="H187" s="838"/>
    </row>
    <row r="188" spans="1:8">
      <c r="A188" s="496"/>
      <c r="B188" s="902"/>
      <c r="C188" s="1937" t="s">
        <v>86</v>
      </c>
      <c r="D188" s="839">
        <v>30</v>
      </c>
      <c r="E188" s="699"/>
      <c r="F188" s="690"/>
      <c r="H188" s="838"/>
    </row>
    <row r="189" spans="1:8">
      <c r="A189" s="496"/>
      <c r="B189" s="902"/>
      <c r="C189" s="1937"/>
      <c r="D189" s="839"/>
      <c r="E189" s="699"/>
      <c r="F189" s="690"/>
      <c r="H189" s="838"/>
    </row>
    <row r="190" spans="1:8" ht="71">
      <c r="A190" s="496" t="s">
        <v>670</v>
      </c>
      <c r="B190" s="902" t="s">
        <v>671</v>
      </c>
      <c r="C190" s="1937"/>
      <c r="D190" s="839"/>
      <c r="E190" s="699"/>
      <c r="F190" s="690"/>
      <c r="H190" s="838"/>
    </row>
    <row r="191" spans="1:8">
      <c r="A191" s="496"/>
      <c r="B191" s="902"/>
      <c r="C191" s="1937" t="s">
        <v>672</v>
      </c>
      <c r="D191" s="839">
        <v>1</v>
      </c>
      <c r="E191" s="699"/>
      <c r="F191" s="690"/>
      <c r="H191" s="838"/>
    </row>
    <row r="192" spans="1:8" ht="70">
      <c r="A192" s="824" t="s">
        <v>673</v>
      </c>
      <c r="B192" s="908" t="s">
        <v>674</v>
      </c>
      <c r="C192" s="1935"/>
      <c r="D192" s="839"/>
      <c r="E192" s="860"/>
      <c r="F192" s="690"/>
      <c r="H192" s="838"/>
    </row>
    <row r="193" spans="1:8">
      <c r="A193" s="496"/>
      <c r="B193" s="560"/>
      <c r="C193" s="1928" t="s">
        <v>438</v>
      </c>
      <c r="D193" s="839">
        <v>40</v>
      </c>
      <c r="E193" s="699"/>
      <c r="F193" s="690"/>
      <c r="H193" s="838"/>
    </row>
    <row r="194" spans="1:8">
      <c r="A194" s="826"/>
      <c r="B194" s="909"/>
      <c r="C194" s="1939"/>
      <c r="D194" s="839"/>
      <c r="E194" s="860"/>
      <c r="F194" s="690"/>
      <c r="H194" s="838"/>
    </row>
    <row r="195" spans="1:8" ht="28">
      <c r="A195" s="824" t="s">
        <v>675</v>
      </c>
      <c r="B195" s="908" t="s">
        <v>676</v>
      </c>
      <c r="C195" s="1935"/>
      <c r="D195" s="839"/>
      <c r="E195" s="860"/>
      <c r="F195" s="690"/>
      <c r="H195" s="838"/>
    </row>
    <row r="196" spans="1:8">
      <c r="A196" s="496"/>
      <c r="B196" s="560"/>
      <c r="C196" s="1928" t="s">
        <v>438</v>
      </c>
      <c r="D196" s="839">
        <v>10</v>
      </c>
      <c r="E196" s="699"/>
      <c r="F196" s="690"/>
      <c r="H196" s="838"/>
    </row>
    <row r="197" spans="1:8">
      <c r="A197" s="826"/>
      <c r="B197" s="909"/>
      <c r="C197" s="1939"/>
      <c r="D197" s="839"/>
      <c r="E197" s="860"/>
      <c r="F197" s="690"/>
      <c r="H197" s="838"/>
    </row>
    <row r="198" spans="1:8" ht="28">
      <c r="A198" s="824" t="s">
        <v>677</v>
      </c>
      <c r="B198" s="908" t="s">
        <v>678</v>
      </c>
      <c r="C198" s="1935"/>
      <c r="D198" s="839"/>
      <c r="E198" s="860"/>
      <c r="F198" s="690"/>
      <c r="H198" s="838"/>
    </row>
    <row r="199" spans="1:8">
      <c r="A199" s="824"/>
      <c r="B199" s="815" t="s">
        <v>679</v>
      </c>
      <c r="C199" s="1935" t="s">
        <v>173</v>
      </c>
      <c r="D199" s="839">
        <v>1</v>
      </c>
      <c r="E199" s="860"/>
      <c r="F199" s="690"/>
      <c r="H199" s="838"/>
    </row>
    <row r="200" spans="1:8">
      <c r="A200" s="826"/>
      <c r="B200" s="909"/>
      <c r="C200" s="1939"/>
      <c r="D200" s="839"/>
      <c r="E200" s="860"/>
      <c r="F200" s="690"/>
      <c r="H200" s="838"/>
    </row>
    <row r="201" spans="1:8" ht="28">
      <c r="A201" s="824" t="s">
        <v>680</v>
      </c>
      <c r="B201" s="908" t="s">
        <v>681</v>
      </c>
      <c r="C201" s="1935"/>
      <c r="D201" s="839"/>
      <c r="E201" s="860"/>
      <c r="F201" s="690"/>
      <c r="H201" s="838"/>
    </row>
    <row r="202" spans="1:8">
      <c r="A202" s="496"/>
      <c r="B202" s="815" t="s">
        <v>595</v>
      </c>
      <c r="C202" s="1896" t="s">
        <v>351</v>
      </c>
      <c r="D202" s="839">
        <v>1</v>
      </c>
      <c r="E202" s="699"/>
      <c r="F202" s="690"/>
      <c r="H202" s="838"/>
    </row>
    <row r="203" spans="1:8">
      <c r="A203" s="824"/>
      <c r="B203" s="908"/>
      <c r="C203" s="1935"/>
      <c r="D203" s="839"/>
      <c r="E203" s="860"/>
      <c r="F203" s="690"/>
      <c r="H203" s="838"/>
    </row>
    <row r="204" spans="1:8" ht="28">
      <c r="A204" s="824" t="s">
        <v>682</v>
      </c>
      <c r="B204" s="908" t="s">
        <v>683</v>
      </c>
      <c r="C204" s="1935"/>
      <c r="D204" s="839"/>
      <c r="E204" s="860"/>
      <c r="F204" s="690"/>
      <c r="H204" s="838"/>
    </row>
    <row r="205" spans="1:8">
      <c r="A205" s="824"/>
      <c r="B205" s="815"/>
      <c r="C205" s="1935" t="s">
        <v>351</v>
      </c>
      <c r="D205" s="839">
        <v>1</v>
      </c>
      <c r="E205" s="860"/>
      <c r="F205" s="858"/>
      <c r="H205" s="838"/>
    </row>
    <row r="206" spans="1:8" ht="17" thickBot="1">
      <c r="A206" s="496"/>
      <c r="B206" s="902"/>
      <c r="C206" s="1937"/>
      <c r="D206" s="852"/>
      <c r="E206" s="837"/>
      <c r="F206" s="837"/>
      <c r="H206" s="838"/>
    </row>
    <row r="207" spans="1:8">
      <c r="A207" s="506"/>
      <c r="B207" s="906" t="s">
        <v>997</v>
      </c>
      <c r="C207" s="1938"/>
      <c r="D207" s="895"/>
      <c r="E207" s="855"/>
      <c r="F207" s="857">
        <f>SUM(F173:F206)</f>
        <v>0</v>
      </c>
      <c r="H207" s="838"/>
    </row>
    <row r="208" spans="1:8">
      <c r="A208" s="499"/>
      <c r="B208" s="848"/>
      <c r="C208" s="1935"/>
      <c r="D208" s="841"/>
      <c r="E208" s="861"/>
      <c r="F208" s="862"/>
      <c r="G208" s="863"/>
      <c r="H208" s="838"/>
    </row>
    <row r="209" spans="1:8">
      <c r="A209" s="559" t="s">
        <v>684</v>
      </c>
      <c r="B209" s="905" t="s">
        <v>685</v>
      </c>
      <c r="C209" s="1936"/>
      <c r="D209" s="851"/>
      <c r="E209" s="851"/>
      <c r="F209" s="699"/>
      <c r="G209" s="837"/>
      <c r="H209" s="838"/>
    </row>
    <row r="210" spans="1:8">
      <c r="A210" s="496"/>
      <c r="B210" s="902"/>
      <c r="C210" s="1937"/>
      <c r="D210" s="852"/>
      <c r="E210" s="864"/>
      <c r="F210" s="865"/>
      <c r="G210" s="866"/>
      <c r="H210" s="838"/>
    </row>
    <row r="211" spans="1:8" ht="84">
      <c r="A211" s="824" t="s">
        <v>686</v>
      </c>
      <c r="B211" s="908" t="s">
        <v>687</v>
      </c>
      <c r="C211" s="1935"/>
      <c r="D211" s="839"/>
      <c r="E211" s="859"/>
      <c r="F211" s="860"/>
      <c r="G211" s="370"/>
      <c r="H211" s="838"/>
    </row>
    <row r="212" spans="1:8">
      <c r="A212" s="824"/>
      <c r="B212" s="908"/>
      <c r="C212" s="1935" t="s">
        <v>86</v>
      </c>
      <c r="D212" s="839">
        <v>375</v>
      </c>
      <c r="E212" s="860"/>
      <c r="F212" s="860"/>
      <c r="H212" s="838"/>
    </row>
    <row r="213" spans="1:8">
      <c r="A213" s="826"/>
      <c r="B213" s="909"/>
      <c r="C213" s="1939"/>
      <c r="D213" s="839"/>
      <c r="E213" s="860"/>
      <c r="F213" s="860"/>
      <c r="H213" s="838"/>
    </row>
    <row r="214" spans="1:8" ht="56">
      <c r="A214" s="824" t="s">
        <v>688</v>
      </c>
      <c r="B214" s="908" t="s">
        <v>1018</v>
      </c>
      <c r="C214" s="1935"/>
      <c r="D214" s="839"/>
      <c r="E214" s="860"/>
      <c r="F214" s="860"/>
      <c r="H214" s="838"/>
    </row>
    <row r="215" spans="1:8">
      <c r="A215" s="496"/>
      <c r="B215" s="815" t="s">
        <v>689</v>
      </c>
      <c r="C215" s="1896" t="s">
        <v>351</v>
      </c>
      <c r="D215" s="839">
        <v>3</v>
      </c>
      <c r="E215" s="699"/>
      <c r="F215" s="860"/>
      <c r="H215" s="838"/>
    </row>
    <row r="216" spans="1:8">
      <c r="A216" s="826"/>
      <c r="B216" s="909"/>
      <c r="C216" s="1939"/>
      <c r="D216" s="839"/>
      <c r="E216" s="860"/>
      <c r="F216" s="860"/>
      <c r="H216" s="838"/>
    </row>
    <row r="217" spans="1:8" ht="70">
      <c r="A217" s="824" t="s">
        <v>690</v>
      </c>
      <c r="B217" s="910" t="s">
        <v>1019</v>
      </c>
      <c r="C217" s="1935"/>
      <c r="D217" s="839"/>
      <c r="E217" s="860"/>
      <c r="F217" s="860"/>
      <c r="H217" s="838"/>
    </row>
    <row r="218" spans="1:8">
      <c r="A218" s="496"/>
      <c r="B218" s="815" t="s">
        <v>691</v>
      </c>
      <c r="C218" s="1896" t="s">
        <v>351</v>
      </c>
      <c r="D218" s="839">
        <v>6</v>
      </c>
      <c r="E218" s="699"/>
      <c r="F218" s="860"/>
      <c r="H218" s="838"/>
    </row>
    <row r="219" spans="1:8">
      <c r="A219" s="828"/>
      <c r="B219" s="911"/>
      <c r="C219" s="1940"/>
      <c r="D219" s="839"/>
      <c r="E219" s="860"/>
      <c r="F219" s="860"/>
      <c r="H219" s="838"/>
    </row>
    <row r="220" spans="1:8" ht="28">
      <c r="A220" s="824" t="s">
        <v>692</v>
      </c>
      <c r="B220" s="908" t="s">
        <v>693</v>
      </c>
      <c r="C220" s="1935"/>
      <c r="D220" s="839"/>
      <c r="E220" s="860"/>
      <c r="F220" s="860"/>
      <c r="H220" s="838"/>
    </row>
    <row r="221" spans="1:8">
      <c r="A221" s="496"/>
      <c r="B221" s="815" t="s">
        <v>691</v>
      </c>
      <c r="C221" s="1896" t="s">
        <v>351</v>
      </c>
      <c r="D221" s="839">
        <v>120</v>
      </c>
      <c r="E221" s="699"/>
      <c r="F221" s="860"/>
      <c r="H221" s="838"/>
    </row>
    <row r="222" spans="1:8">
      <c r="A222" s="828"/>
      <c r="B222" s="911"/>
      <c r="C222" s="1940"/>
      <c r="D222" s="839"/>
      <c r="E222" s="860"/>
      <c r="F222" s="860"/>
      <c r="H222" s="838"/>
    </row>
    <row r="223" spans="1:8">
      <c r="A223" s="826"/>
      <c r="B223" s="909"/>
      <c r="C223" s="1939"/>
      <c r="D223" s="839"/>
      <c r="E223" s="860"/>
      <c r="F223" s="860"/>
      <c r="H223" s="838"/>
    </row>
    <row r="224" spans="1:8" ht="70">
      <c r="A224" s="824" t="s">
        <v>694</v>
      </c>
      <c r="B224" s="908" t="s">
        <v>695</v>
      </c>
      <c r="C224" s="1935"/>
      <c r="D224" s="839"/>
      <c r="E224" s="860"/>
      <c r="F224" s="860"/>
      <c r="H224" s="838"/>
    </row>
    <row r="225" spans="1:8">
      <c r="A225" s="824"/>
      <c r="B225" s="908"/>
      <c r="C225" s="1935" t="s">
        <v>86</v>
      </c>
      <c r="D225" s="839">
        <v>150</v>
      </c>
      <c r="E225" s="860"/>
      <c r="F225" s="860"/>
      <c r="H225" s="838"/>
    </row>
    <row r="226" spans="1:8">
      <c r="A226" s="826"/>
      <c r="B226" s="909"/>
      <c r="C226" s="1939"/>
      <c r="D226" s="839"/>
      <c r="E226" s="860"/>
      <c r="F226" s="860"/>
      <c r="H226" s="838"/>
    </row>
    <row r="227" spans="1:8" ht="28">
      <c r="A227" s="824" t="s">
        <v>696</v>
      </c>
      <c r="B227" s="825" t="s">
        <v>697</v>
      </c>
      <c r="C227" s="1935"/>
      <c r="D227" s="839"/>
      <c r="E227" s="860"/>
      <c r="F227" s="860"/>
      <c r="H227" s="838"/>
    </row>
    <row r="228" spans="1:8">
      <c r="A228" s="496"/>
      <c r="B228" s="504" t="s">
        <v>691</v>
      </c>
      <c r="C228" s="1896" t="s">
        <v>351</v>
      </c>
      <c r="D228" s="839">
        <v>1</v>
      </c>
      <c r="E228" s="699"/>
      <c r="F228" s="860"/>
      <c r="H228" s="838"/>
    </row>
    <row r="229" spans="1:8">
      <c r="A229" s="826"/>
      <c r="B229" s="827"/>
      <c r="C229" s="1939"/>
      <c r="D229" s="839"/>
      <c r="E229" s="860"/>
      <c r="F229" s="860"/>
      <c r="H229" s="838"/>
    </row>
    <row r="230" spans="1:8">
      <c r="A230" s="824" t="s">
        <v>698</v>
      </c>
      <c r="B230" s="825" t="s">
        <v>699</v>
      </c>
      <c r="C230" s="1935"/>
      <c r="D230" s="839"/>
      <c r="E230" s="860"/>
      <c r="F230" s="860"/>
      <c r="H230" s="838"/>
    </row>
    <row r="231" spans="1:8">
      <c r="A231" s="824"/>
      <c r="B231" s="504" t="s">
        <v>173</v>
      </c>
      <c r="C231" s="1935" t="s">
        <v>173</v>
      </c>
      <c r="D231" s="839">
        <v>1</v>
      </c>
      <c r="E231" s="860"/>
      <c r="F231" s="860"/>
      <c r="H231" s="838"/>
    </row>
    <row r="232" spans="1:8">
      <c r="A232" s="828"/>
      <c r="B232" s="829"/>
      <c r="C232" s="1940"/>
      <c r="D232" s="839"/>
      <c r="E232" s="860"/>
      <c r="F232" s="860"/>
      <c r="H232" s="838"/>
    </row>
    <row r="233" spans="1:8" ht="28">
      <c r="A233" s="824" t="s">
        <v>700</v>
      </c>
      <c r="B233" s="825" t="s">
        <v>683</v>
      </c>
      <c r="C233" s="1935"/>
      <c r="D233" s="839"/>
      <c r="E233" s="860"/>
      <c r="F233" s="860"/>
      <c r="H233" s="838"/>
    </row>
    <row r="234" spans="1:8">
      <c r="A234" s="824"/>
      <c r="B234" s="504"/>
      <c r="C234" s="1935" t="s">
        <v>351</v>
      </c>
      <c r="D234" s="839">
        <v>1</v>
      </c>
      <c r="E234" s="860"/>
      <c r="F234" s="860"/>
      <c r="H234" s="838"/>
    </row>
    <row r="235" spans="1:8">
      <c r="A235" s="826"/>
      <c r="B235" s="827"/>
      <c r="C235" s="1939"/>
      <c r="D235" s="839"/>
      <c r="E235" s="860"/>
      <c r="F235" s="860"/>
      <c r="H235" s="838"/>
    </row>
    <row r="236" spans="1:8" ht="17" thickBot="1">
      <c r="A236" s="496"/>
      <c r="B236" s="491"/>
      <c r="C236" s="1937"/>
      <c r="D236" s="852"/>
      <c r="E236" s="854"/>
      <c r="F236" s="837"/>
      <c r="G236" s="837"/>
      <c r="H236" s="838"/>
    </row>
    <row r="237" spans="1:8">
      <c r="A237" s="900"/>
      <c r="B237" s="897" t="s">
        <v>998</v>
      </c>
      <c r="C237" s="1941"/>
      <c r="D237" s="901"/>
      <c r="E237" s="899"/>
      <c r="F237" s="856">
        <f>F231+F228+F225+F221+F218+F215+F212</f>
        <v>0</v>
      </c>
      <c r="G237" s="896"/>
      <c r="H237" s="838"/>
    </row>
    <row r="238" spans="1:8">
      <c r="A238" s="560"/>
      <c r="B238" s="560"/>
      <c r="C238" s="1928"/>
      <c r="D238" s="560"/>
      <c r="E238" s="560"/>
      <c r="F238" s="838"/>
      <c r="G238" s="838"/>
      <c r="H238" s="838"/>
    </row>
    <row r="239" spans="1:8">
      <c r="A239" s="560"/>
      <c r="B239" s="560"/>
      <c r="C239" s="1928"/>
      <c r="D239" s="560"/>
      <c r="E239" s="560"/>
      <c r="F239" s="838"/>
      <c r="G239" s="838"/>
      <c r="H239" s="838"/>
    </row>
    <row r="240" spans="1:8">
      <c r="A240" s="560"/>
      <c r="B240" s="560"/>
      <c r="C240" s="1928"/>
      <c r="D240" s="560"/>
      <c r="E240" s="560"/>
      <c r="F240" s="838"/>
      <c r="G240" s="838"/>
      <c r="H240" s="838"/>
    </row>
    <row r="241" spans="1:8">
      <c r="A241" s="560"/>
      <c r="B241" s="560"/>
      <c r="C241" s="1928"/>
      <c r="D241" s="560"/>
      <c r="E241" s="560"/>
      <c r="F241" s="838"/>
      <c r="G241" s="838"/>
      <c r="H241" s="838"/>
    </row>
    <row r="242" spans="1:8">
      <c r="A242" s="560"/>
      <c r="B242" s="560"/>
      <c r="C242" s="1928"/>
      <c r="D242" s="560"/>
      <c r="E242" s="560"/>
      <c r="F242" s="838"/>
      <c r="G242" s="838"/>
      <c r="H242" s="838"/>
    </row>
    <row r="243" spans="1:8">
      <c r="A243" s="560"/>
      <c r="B243" s="507"/>
      <c r="C243" s="2079" t="s">
        <v>903</v>
      </c>
      <c r="D243" s="2079"/>
      <c r="E243" s="2079"/>
      <c r="F243" s="867"/>
      <c r="G243" s="868"/>
      <c r="H243" s="838"/>
    </row>
    <row r="244" spans="1:8">
      <c r="A244" s="560"/>
      <c r="B244" s="507"/>
      <c r="C244" s="1942"/>
      <c r="D244" s="869"/>
      <c r="E244" s="870"/>
      <c r="F244" s="867"/>
      <c r="G244" s="868"/>
      <c r="H244" s="838"/>
    </row>
    <row r="245" spans="1:8">
      <c r="A245" s="806" t="s">
        <v>10</v>
      </c>
      <c r="B245" s="925" t="s">
        <v>11</v>
      </c>
      <c r="C245" s="1943"/>
      <c r="D245" s="928"/>
      <c r="E245" s="929"/>
      <c r="F245" s="930"/>
      <c r="G245" s="931"/>
      <c r="H245" s="838"/>
    </row>
    <row r="246" spans="1:8">
      <c r="A246" s="806" t="s">
        <v>29</v>
      </c>
      <c r="B246" s="925" t="s">
        <v>167</v>
      </c>
      <c r="C246" s="1943"/>
      <c r="D246" s="928"/>
      <c r="E246" s="929"/>
      <c r="F246" s="930"/>
      <c r="G246" s="931"/>
      <c r="H246" s="838"/>
    </row>
    <row r="247" spans="1:8">
      <c r="A247" s="806" t="s">
        <v>46</v>
      </c>
      <c r="B247" s="925" t="s">
        <v>174</v>
      </c>
      <c r="C247" s="1944"/>
      <c r="D247" s="928"/>
      <c r="E247" s="929"/>
      <c r="F247" s="930"/>
      <c r="G247" s="931"/>
      <c r="H247" s="871"/>
    </row>
    <row r="248" spans="1:8">
      <c r="A248" s="806" t="s">
        <v>54</v>
      </c>
      <c r="B248" s="925" t="s">
        <v>81</v>
      </c>
      <c r="C248" s="1943"/>
      <c r="D248" s="928"/>
      <c r="E248" s="929"/>
      <c r="F248" s="930"/>
      <c r="G248" s="931"/>
      <c r="H248" s="871"/>
    </row>
    <row r="249" spans="1:8">
      <c r="A249" s="806" t="s">
        <v>62</v>
      </c>
      <c r="B249" s="925" t="s">
        <v>1027</v>
      </c>
      <c r="C249" s="1945"/>
      <c r="D249" s="928"/>
      <c r="E249" s="1565"/>
      <c r="F249" s="930"/>
      <c r="G249" s="931"/>
      <c r="H249" s="871"/>
    </row>
    <row r="250" spans="1:8">
      <c r="A250" s="806" t="s">
        <v>1028</v>
      </c>
      <c r="B250" s="926" t="s">
        <v>643</v>
      </c>
      <c r="C250" s="1945"/>
      <c r="D250" s="928"/>
      <c r="E250" s="929"/>
      <c r="F250" s="930"/>
      <c r="G250" s="931"/>
      <c r="H250" s="872"/>
    </row>
    <row r="251" spans="1:8">
      <c r="A251" s="806" t="s">
        <v>646</v>
      </c>
      <c r="B251" s="925" t="s">
        <v>237</v>
      </c>
      <c r="C251" s="1945"/>
      <c r="D251" s="928"/>
      <c r="E251" s="929"/>
      <c r="F251" s="930"/>
      <c r="G251" s="931"/>
      <c r="H251" s="872"/>
    </row>
    <row r="252" spans="1:8">
      <c r="A252" s="806" t="s">
        <v>656</v>
      </c>
      <c r="B252" s="925" t="s">
        <v>657</v>
      </c>
      <c r="C252" s="1945"/>
      <c r="D252" s="928"/>
      <c r="E252" s="929"/>
      <c r="F252" s="930"/>
      <c r="G252" s="931"/>
      <c r="H252" s="872"/>
    </row>
    <row r="253" spans="1:8">
      <c r="A253" s="806" t="s">
        <v>684</v>
      </c>
      <c r="B253" s="927" t="s">
        <v>685</v>
      </c>
      <c r="C253" s="1945"/>
      <c r="D253" s="928"/>
      <c r="E253" s="929"/>
      <c r="F253" s="930"/>
      <c r="G253" s="931"/>
      <c r="H253" s="872"/>
    </row>
    <row r="254" spans="1:8">
      <c r="A254" s="560"/>
      <c r="B254" s="509"/>
      <c r="C254" s="1946"/>
      <c r="D254" s="873"/>
      <c r="E254" s="874"/>
      <c r="F254" s="929"/>
      <c r="G254" s="931"/>
      <c r="H254" s="872"/>
    </row>
    <row r="255" spans="1:8">
      <c r="A255" s="560"/>
      <c r="B255" s="507"/>
      <c r="C255" s="1947"/>
      <c r="D255" s="873"/>
      <c r="E255" s="874"/>
      <c r="F255" s="875"/>
      <c r="G255" s="875"/>
      <c r="H255" s="872"/>
    </row>
    <row r="256" spans="1:8">
      <c r="A256" s="560"/>
      <c r="B256" s="507"/>
      <c r="C256" s="1948"/>
      <c r="D256" s="873"/>
      <c r="E256" s="874"/>
      <c r="F256" s="875"/>
      <c r="G256" s="875"/>
      <c r="H256" s="872"/>
    </row>
    <row r="257" spans="1:8">
      <c r="A257" s="560"/>
      <c r="B257" s="560"/>
      <c r="C257" s="1928"/>
      <c r="D257" s="560"/>
      <c r="E257" s="560"/>
      <c r="H257" s="66"/>
    </row>
    <row r="258" spans="1:8">
      <c r="A258" s="560"/>
      <c r="B258" s="560"/>
      <c r="C258" s="1928"/>
      <c r="D258" s="560"/>
      <c r="E258" s="560"/>
      <c r="H258" s="66"/>
    </row>
    <row r="259" spans="1:8" ht="18">
      <c r="A259" s="560"/>
      <c r="B259" s="560"/>
      <c r="C259" s="1928"/>
      <c r="D259" s="560"/>
      <c r="E259" s="876"/>
      <c r="H259" s="43"/>
    </row>
    <row r="260" spans="1:8">
      <c r="A260" s="560"/>
      <c r="B260" s="560"/>
      <c r="C260" s="1928"/>
      <c r="D260" s="560"/>
      <c r="E260" s="560"/>
      <c r="H260" s="70"/>
    </row>
  </sheetData>
  <mergeCells count="9">
    <mergeCell ref="A1:F1"/>
    <mergeCell ref="A2:F2"/>
    <mergeCell ref="A3:F3"/>
    <mergeCell ref="C243:E243"/>
    <mergeCell ref="F4:F5"/>
    <mergeCell ref="B4:B5"/>
    <mergeCell ref="C4:C5"/>
    <mergeCell ref="D4:D5"/>
    <mergeCell ref="E4:E5"/>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2B93E-783C-F742-9B42-80F6719AE03E}">
  <dimension ref="A1:IV681"/>
  <sheetViews>
    <sheetView topLeftCell="A546" zoomScaleNormal="100" zoomScaleSheetLayoutView="100" workbookViewId="0">
      <selection activeCell="B571" sqref="B571"/>
    </sheetView>
  </sheetViews>
  <sheetFormatPr baseColWidth="10" defaultColWidth="9.1640625" defaultRowHeight="13"/>
  <cols>
    <col min="1" max="1" width="7.1640625" style="124" customWidth="1"/>
    <col min="2" max="2" width="54.5" style="124" customWidth="1"/>
    <col min="3" max="3" width="14" style="1747" customWidth="1"/>
    <col min="4" max="4" width="8.83203125" style="124" customWidth="1"/>
    <col min="5" max="5" width="10.5" style="189" customWidth="1"/>
    <col min="6" max="6" width="12" style="189" customWidth="1"/>
    <col min="7" max="7" width="57.6640625" style="125" customWidth="1"/>
    <col min="8" max="8" width="18.1640625" style="124" customWidth="1"/>
    <col min="9" max="16384" width="9.1640625" style="124"/>
  </cols>
  <sheetData>
    <row r="1" spans="1:8" ht="12.5" customHeight="1">
      <c r="A1" s="2057" t="s">
        <v>1112</v>
      </c>
      <c r="B1" s="2058"/>
      <c r="C1" s="2058"/>
      <c r="D1" s="2058"/>
      <c r="E1" s="2058"/>
      <c r="F1" s="2059"/>
    </row>
    <row r="2" spans="1:8" ht="13" customHeight="1">
      <c r="A2" s="2060" t="s">
        <v>1123</v>
      </c>
      <c r="B2" s="2103"/>
      <c r="C2" s="2103"/>
      <c r="D2" s="2103"/>
      <c r="E2" s="2103"/>
      <c r="F2" s="2104"/>
    </row>
    <row r="3" spans="1:8" ht="17" thickBot="1">
      <c r="A3" s="2063" t="s">
        <v>1113</v>
      </c>
      <c r="B3" s="2064"/>
      <c r="C3" s="2064"/>
      <c r="D3" s="2064"/>
      <c r="E3" s="2064"/>
      <c r="F3" s="2065"/>
    </row>
    <row r="4" spans="1:8" ht="38" customHeight="1">
      <c r="A4" s="673" t="s">
        <v>0</v>
      </c>
      <c r="B4" s="2081" t="s">
        <v>1</v>
      </c>
      <c r="C4" s="2106" t="s">
        <v>2</v>
      </c>
      <c r="D4" s="2081" t="s">
        <v>3</v>
      </c>
      <c r="E4" s="2080" t="s">
        <v>4</v>
      </c>
      <c r="F4" s="2080" t="s">
        <v>5</v>
      </c>
    </row>
    <row r="5" spans="1:8" ht="35.5" customHeight="1" thickBot="1">
      <c r="A5" s="672" t="s">
        <v>6</v>
      </c>
      <c r="B5" s="2105"/>
      <c r="C5" s="2107"/>
      <c r="D5" s="2105"/>
      <c r="E5" s="2108"/>
      <c r="F5" s="2108"/>
    </row>
    <row r="6" spans="1:8" ht="16.5" customHeight="1" thickBot="1">
      <c r="A6" s="1030">
        <v>1</v>
      </c>
      <c r="B6" s="1032">
        <v>2</v>
      </c>
      <c r="C6" s="2028">
        <v>3</v>
      </c>
      <c r="D6" s="1033">
        <v>4</v>
      </c>
      <c r="E6" s="1034">
        <v>5</v>
      </c>
      <c r="F6" s="1034">
        <v>6</v>
      </c>
      <c r="G6" s="1035"/>
    </row>
    <row r="7" spans="1:8" ht="16.5" customHeight="1">
      <c r="A7" s="950"/>
      <c r="B7" s="1036" t="s">
        <v>889</v>
      </c>
      <c r="C7" s="1950"/>
      <c r="D7" s="1037"/>
      <c r="E7" s="1038"/>
      <c r="F7" s="1039"/>
      <c r="G7" s="1040"/>
    </row>
    <row r="8" spans="1:8" ht="16.5" customHeight="1">
      <c r="A8" s="1025" t="s">
        <v>8</v>
      </c>
      <c r="B8" s="1031" t="s">
        <v>237</v>
      </c>
      <c r="C8" s="1744" t="s">
        <v>182</v>
      </c>
      <c r="D8" s="1026"/>
      <c r="E8" s="1028"/>
      <c r="F8" s="1029"/>
    </row>
    <row r="9" spans="1:8" ht="16.5" customHeight="1">
      <c r="A9" s="936"/>
      <c r="B9" s="940"/>
      <c r="C9" s="1951"/>
      <c r="D9" s="1027"/>
      <c r="E9" s="934"/>
      <c r="F9" s="937"/>
    </row>
    <row r="10" spans="1:8" ht="33.75" customHeight="1">
      <c r="A10" s="339" t="s">
        <v>10</v>
      </c>
      <c r="B10" s="305" t="s">
        <v>531</v>
      </c>
      <c r="C10" s="1750"/>
      <c r="D10" s="350"/>
      <c r="E10" s="289"/>
      <c r="F10" s="937"/>
    </row>
    <row r="11" spans="1:8" ht="16.5" customHeight="1">
      <c r="A11" s="339"/>
      <c r="B11" s="305"/>
      <c r="C11" s="1745" t="s">
        <v>86</v>
      </c>
      <c r="D11" s="349">
        <v>9</v>
      </c>
      <c r="E11" s="289"/>
      <c r="F11" s="938"/>
      <c r="H11" s="949"/>
    </row>
    <row r="12" spans="1:8" ht="16.5" customHeight="1" thickBot="1">
      <c r="A12" s="339"/>
      <c r="B12" s="935"/>
      <c r="C12" s="1750"/>
      <c r="D12" s="308"/>
      <c r="E12" s="289"/>
      <c r="F12" s="942"/>
    </row>
    <row r="13" spans="1:8" ht="16.5" customHeight="1">
      <c r="A13" s="944"/>
      <c r="B13" s="945" t="s">
        <v>1029</v>
      </c>
      <c r="C13" s="1952"/>
      <c r="D13" s="946"/>
      <c r="E13" s="947"/>
      <c r="F13" s="943">
        <f>SUM(F11:F12)</f>
        <v>0</v>
      </c>
      <c r="G13" s="948"/>
    </row>
    <row r="14" spans="1:8" ht="16.5" customHeight="1">
      <c r="A14" s="939"/>
      <c r="B14" s="935"/>
      <c r="C14" s="1951"/>
      <c r="D14" s="941"/>
      <c r="E14" s="289"/>
      <c r="F14" s="307"/>
    </row>
    <row r="15" spans="1:8" ht="16.5" customHeight="1">
      <c r="A15" s="1042"/>
      <c r="B15" s="1043"/>
      <c r="C15" s="1953"/>
      <c r="D15" s="1044"/>
      <c r="E15" s="1045"/>
      <c r="F15" s="1046"/>
      <c r="G15" s="948"/>
    </row>
    <row r="16" spans="1:8" ht="16.5" customHeight="1">
      <c r="A16" s="952" t="s">
        <v>78</v>
      </c>
      <c r="B16" s="1041" t="s">
        <v>11</v>
      </c>
      <c r="C16" s="1954" t="s">
        <v>182</v>
      </c>
      <c r="D16" s="1048"/>
      <c r="E16" s="953"/>
      <c r="F16" s="1047"/>
    </row>
    <row r="17" spans="1:6" ht="16.5" customHeight="1">
      <c r="A17" s="339"/>
      <c r="B17" s="305"/>
      <c r="C17" s="1750"/>
      <c r="D17" s="1049"/>
      <c r="E17" s="289"/>
      <c r="F17" s="307"/>
    </row>
    <row r="18" spans="1:6" ht="73.5" customHeight="1">
      <c r="A18" s="339" t="s">
        <v>80</v>
      </c>
      <c r="B18" s="276" t="s">
        <v>562</v>
      </c>
      <c r="C18" s="1750"/>
      <c r="D18" s="308"/>
      <c r="E18" s="289"/>
      <c r="F18" s="307"/>
    </row>
    <row r="19" spans="1:6" ht="16.5" customHeight="1">
      <c r="A19" s="339"/>
      <c r="B19" s="276" t="s">
        <v>560</v>
      </c>
      <c r="C19" s="1750" t="s">
        <v>228</v>
      </c>
      <c r="D19" s="349">
        <v>10.6</v>
      </c>
      <c r="E19" s="289"/>
      <c r="F19" s="281"/>
    </row>
    <row r="20" spans="1:6" ht="16.5" customHeight="1">
      <c r="A20" s="339"/>
      <c r="B20" s="276" t="s">
        <v>559</v>
      </c>
      <c r="C20" s="1750" t="s">
        <v>228</v>
      </c>
      <c r="D20" s="349">
        <v>53.5</v>
      </c>
      <c r="E20" s="289"/>
      <c r="F20" s="281"/>
    </row>
    <row r="21" spans="1:6" ht="16.5" customHeight="1">
      <c r="A21" s="339"/>
      <c r="B21" s="276"/>
      <c r="C21" s="1750"/>
      <c r="D21" s="346"/>
      <c r="E21" s="289"/>
      <c r="F21" s="307"/>
    </row>
    <row r="22" spans="1:6" ht="16.5" customHeight="1">
      <c r="A22" s="339" t="s">
        <v>87</v>
      </c>
      <c r="B22" s="276" t="s">
        <v>528</v>
      </c>
      <c r="C22" s="1750"/>
      <c r="D22" s="346"/>
      <c r="E22" s="289"/>
      <c r="F22" s="307"/>
    </row>
    <row r="23" spans="1:6" ht="16.5" customHeight="1">
      <c r="A23" s="339"/>
      <c r="B23" s="276"/>
      <c r="C23" s="1750" t="s">
        <v>527</v>
      </c>
      <c r="D23" s="349">
        <v>8.1</v>
      </c>
      <c r="E23" s="289"/>
      <c r="F23" s="281"/>
    </row>
    <row r="24" spans="1:6" ht="16.5" customHeight="1">
      <c r="A24" s="339"/>
      <c r="B24" s="276"/>
      <c r="C24" s="1750"/>
      <c r="D24" s="346"/>
      <c r="E24" s="289"/>
      <c r="F24" s="307"/>
    </row>
    <row r="25" spans="1:6" ht="30" customHeight="1">
      <c r="A25" s="339" t="s">
        <v>101</v>
      </c>
      <c r="B25" s="276" t="s">
        <v>457</v>
      </c>
      <c r="C25" s="1750"/>
      <c r="D25" s="346"/>
      <c r="E25" s="289"/>
      <c r="F25" s="307"/>
    </row>
    <row r="26" spans="1:6" ht="16.5" customHeight="1">
      <c r="A26" s="339"/>
      <c r="B26" s="276"/>
      <c r="C26" s="1750" t="s">
        <v>524</v>
      </c>
      <c r="D26" s="349">
        <v>0.85</v>
      </c>
      <c r="E26" s="289"/>
      <c r="F26" s="281"/>
    </row>
    <row r="27" spans="1:6" ht="16.5" customHeight="1">
      <c r="A27" s="339"/>
      <c r="B27" s="276"/>
      <c r="C27" s="1750"/>
      <c r="D27" s="346"/>
      <c r="E27" s="289"/>
      <c r="F27" s="307"/>
    </row>
    <row r="28" spans="1:6" ht="26.25" customHeight="1">
      <c r="A28" s="339" t="s">
        <v>109</v>
      </c>
      <c r="B28" s="276" t="s">
        <v>456</v>
      </c>
      <c r="C28" s="1750"/>
      <c r="D28" s="346"/>
      <c r="E28" s="289"/>
      <c r="F28" s="307"/>
    </row>
    <row r="29" spans="1:6" ht="16.5" customHeight="1">
      <c r="A29" s="339"/>
      <c r="B29" s="276"/>
      <c r="C29" s="1750" t="s">
        <v>524</v>
      </c>
      <c r="D29" s="349">
        <v>2.5</v>
      </c>
      <c r="E29" s="289"/>
      <c r="F29" s="281"/>
    </row>
    <row r="30" spans="1:6" ht="16.5" customHeight="1">
      <c r="A30" s="339"/>
      <c r="B30" s="276"/>
      <c r="C30" s="1750"/>
      <c r="D30" s="349"/>
      <c r="E30" s="289"/>
      <c r="F30" s="307"/>
    </row>
    <row r="31" spans="1:6" ht="45.75" customHeight="1">
      <c r="A31" s="339" t="s">
        <v>121</v>
      </c>
      <c r="B31" s="276" t="s">
        <v>561</v>
      </c>
      <c r="C31" s="1750"/>
      <c r="D31" s="349"/>
      <c r="E31" s="289"/>
      <c r="F31" s="307"/>
    </row>
    <row r="32" spans="1:6" ht="16.5" customHeight="1">
      <c r="A32" s="339"/>
      <c r="B32" s="276" t="s">
        <v>560</v>
      </c>
      <c r="C32" s="1750" t="s">
        <v>438</v>
      </c>
      <c r="D32" s="349">
        <v>7.3</v>
      </c>
      <c r="E32" s="289"/>
      <c r="F32" s="281"/>
    </row>
    <row r="33" spans="1:7" ht="16.5" customHeight="1">
      <c r="A33" s="339"/>
      <c r="B33" s="276" t="s">
        <v>559</v>
      </c>
      <c r="C33" s="1750" t="s">
        <v>228</v>
      </c>
      <c r="D33" s="349">
        <v>29.25</v>
      </c>
      <c r="E33" s="289"/>
      <c r="F33" s="281"/>
    </row>
    <row r="34" spans="1:7" ht="16.5" customHeight="1">
      <c r="A34" s="339"/>
      <c r="B34" s="276"/>
      <c r="C34" s="1750"/>
      <c r="D34" s="349"/>
      <c r="E34" s="289"/>
      <c r="F34" s="307"/>
    </row>
    <row r="35" spans="1:7" ht="149.25" customHeight="1">
      <c r="A35" s="339" t="s">
        <v>126</v>
      </c>
      <c r="B35" s="276" t="s">
        <v>392</v>
      </c>
      <c r="C35" s="1750"/>
      <c r="D35" s="349"/>
      <c r="E35" s="289"/>
      <c r="F35" s="307"/>
    </row>
    <row r="36" spans="1:7" ht="16.5" customHeight="1">
      <c r="A36" s="339"/>
      <c r="B36" s="276" t="s">
        <v>560</v>
      </c>
      <c r="C36" s="1750" t="s">
        <v>438</v>
      </c>
      <c r="D36" s="349">
        <v>3.3</v>
      </c>
      <c r="E36" s="289"/>
      <c r="F36" s="281"/>
    </row>
    <row r="37" spans="1:7" ht="16.5" customHeight="1">
      <c r="A37" s="1070"/>
      <c r="B37" s="1071" t="s">
        <v>559</v>
      </c>
      <c r="C37" s="1955" t="s">
        <v>438</v>
      </c>
      <c r="D37" s="1072">
        <v>24.75</v>
      </c>
      <c r="E37" s="1073"/>
      <c r="F37" s="1074"/>
    </row>
    <row r="38" spans="1:7" ht="16.5" customHeight="1">
      <c r="A38" s="1065"/>
      <c r="B38" s="1051"/>
      <c r="C38" s="1956"/>
      <c r="D38" s="1075"/>
      <c r="E38" s="934"/>
      <c r="F38" s="938"/>
    </row>
    <row r="39" spans="1:7" ht="16.5" customHeight="1">
      <c r="A39" s="1076"/>
      <c r="B39" s="1077" t="s">
        <v>1030</v>
      </c>
      <c r="C39" s="1957"/>
      <c r="D39" s="1082"/>
      <c r="E39" s="1078"/>
      <c r="F39" s="1079">
        <f>SUM(F19:F38)</f>
        <v>0</v>
      </c>
    </row>
    <row r="40" spans="1:7" ht="16.5" customHeight="1">
      <c r="A40" s="1065"/>
      <c r="B40" s="1060"/>
      <c r="C40" s="1958"/>
      <c r="D40" s="1080"/>
      <c r="E40" s="934"/>
      <c r="F40" s="937"/>
      <c r="G40" s="1035"/>
    </row>
    <row r="41" spans="1:7" ht="16.5" customHeight="1">
      <c r="A41" s="1066"/>
      <c r="B41" s="1067"/>
      <c r="C41" s="1959"/>
      <c r="D41" s="1081"/>
      <c r="E41" s="1068"/>
      <c r="F41" s="1069"/>
      <c r="G41" s="1061"/>
    </row>
    <row r="42" spans="1:7" ht="16.5" customHeight="1">
      <c r="A42" s="955" t="s">
        <v>225</v>
      </c>
      <c r="B42" s="1062" t="s">
        <v>388</v>
      </c>
      <c r="C42" s="1960" t="s">
        <v>182</v>
      </c>
      <c r="D42" s="1083"/>
      <c r="E42" s="1063"/>
      <c r="F42" s="1064"/>
      <c r="G42" s="1040"/>
    </row>
    <row r="43" spans="1:7" ht="16.5" customHeight="1">
      <c r="A43" s="339"/>
      <c r="B43" s="1051"/>
      <c r="C43" s="1750"/>
      <c r="D43" s="328"/>
      <c r="E43" s="934"/>
      <c r="F43" s="1057"/>
    </row>
    <row r="44" spans="1:7" ht="213" customHeight="1">
      <c r="A44" s="339" t="s">
        <v>223</v>
      </c>
      <c r="B44" s="1543" t="s">
        <v>1131</v>
      </c>
      <c r="C44" s="1750"/>
      <c r="D44" s="328"/>
      <c r="E44" s="934"/>
      <c r="F44" s="307"/>
    </row>
    <row r="45" spans="1:7" ht="16.5" customHeight="1">
      <c r="A45" s="339"/>
      <c r="B45" s="345" t="s">
        <v>558</v>
      </c>
      <c r="C45" s="1750" t="s">
        <v>7</v>
      </c>
      <c r="D45" s="328">
        <v>1</v>
      </c>
      <c r="E45" s="289"/>
      <c r="F45" s="281"/>
    </row>
    <row r="46" spans="1:7" ht="16.5" customHeight="1">
      <c r="A46" s="339"/>
      <c r="B46" s="348" t="s">
        <v>557</v>
      </c>
      <c r="C46" s="1746" t="s">
        <v>7</v>
      </c>
      <c r="D46" s="328">
        <v>1</v>
      </c>
      <c r="E46" s="289"/>
      <c r="F46" s="281"/>
    </row>
    <row r="47" spans="1:7" ht="16.5" customHeight="1">
      <c r="A47" s="339"/>
      <c r="B47" s="348" t="s">
        <v>556</v>
      </c>
      <c r="C47" s="1746" t="s">
        <v>7</v>
      </c>
      <c r="D47" s="328">
        <v>1</v>
      </c>
      <c r="E47" s="289"/>
      <c r="F47" s="281"/>
    </row>
    <row r="48" spans="1:7" ht="16.5" customHeight="1">
      <c r="A48" s="339"/>
      <c r="B48" s="345"/>
      <c r="C48" s="1750"/>
      <c r="D48" s="328"/>
      <c r="E48" s="289"/>
      <c r="F48" s="281"/>
    </row>
    <row r="49" spans="1:6" ht="16.5" customHeight="1">
      <c r="A49" s="137" t="s">
        <v>220</v>
      </c>
      <c r="B49" s="127" t="s">
        <v>522</v>
      </c>
      <c r="D49" s="323"/>
      <c r="E49" s="315"/>
      <c r="F49" s="314"/>
    </row>
    <row r="50" spans="1:6" ht="16.5" customHeight="1">
      <c r="A50" s="137"/>
      <c r="B50" s="1085"/>
      <c r="C50" s="1748" t="s">
        <v>7</v>
      </c>
      <c r="D50" s="323">
        <v>3</v>
      </c>
      <c r="E50" s="1087"/>
      <c r="F50" s="281"/>
    </row>
    <row r="51" spans="1:6" ht="16.5" customHeight="1" thickBot="1">
      <c r="A51" s="939"/>
      <c r="B51" s="935"/>
      <c r="C51" s="1961"/>
      <c r="D51" s="1049"/>
      <c r="E51" s="934"/>
      <c r="F51" s="307"/>
    </row>
    <row r="52" spans="1:6" ht="16.5" customHeight="1">
      <c r="A52" s="1091"/>
      <c r="B52" s="1052" t="s">
        <v>1031</v>
      </c>
      <c r="C52" s="1962"/>
      <c r="D52" s="1054"/>
      <c r="E52" s="1055"/>
      <c r="F52" s="954">
        <f>SUM(F45:F50)</f>
        <v>0</v>
      </c>
    </row>
    <row r="53" spans="1:6" ht="16.5" customHeight="1">
      <c r="A53" s="1088"/>
      <c r="B53" s="935"/>
      <c r="C53" s="1961"/>
      <c r="D53" s="1049"/>
      <c r="E53" s="934"/>
      <c r="F53" s="1057"/>
    </row>
    <row r="54" spans="1:6" ht="16.5" customHeight="1">
      <c r="A54" s="1089"/>
      <c r="B54" s="935"/>
      <c r="C54" s="1961"/>
      <c r="D54" s="1049"/>
      <c r="E54" s="934"/>
      <c r="F54" s="1057"/>
    </row>
    <row r="55" spans="1:6" ht="16.5" customHeight="1">
      <c r="A55" s="1090" t="s">
        <v>212</v>
      </c>
      <c r="B55" s="1053" t="s">
        <v>555</v>
      </c>
      <c r="C55" s="1963" t="s">
        <v>182</v>
      </c>
      <c r="D55" s="1084"/>
      <c r="E55" s="1056"/>
      <c r="F55" s="1058"/>
    </row>
    <row r="56" spans="1:6" ht="16.5" customHeight="1">
      <c r="A56" s="339"/>
      <c r="B56" s="935"/>
      <c r="C56" s="1961"/>
      <c r="D56" s="1049"/>
      <c r="E56" s="934"/>
      <c r="F56" s="1057"/>
    </row>
    <row r="57" spans="1:6" ht="63" customHeight="1">
      <c r="A57" s="339" t="s">
        <v>210</v>
      </c>
      <c r="B57" s="1086" t="s">
        <v>554</v>
      </c>
      <c r="C57" s="1961"/>
      <c r="D57" s="1049"/>
      <c r="E57" s="934"/>
      <c r="F57" s="1057"/>
    </row>
    <row r="58" spans="1:6" ht="16.5" customHeight="1">
      <c r="A58" s="329"/>
      <c r="B58" s="329" t="s">
        <v>512</v>
      </c>
      <c r="C58" s="1749" t="s">
        <v>86</v>
      </c>
      <c r="D58" s="328">
        <v>9</v>
      </c>
      <c r="E58" s="289"/>
      <c r="F58" s="281"/>
    </row>
    <row r="59" spans="1:6" ht="16.5" customHeight="1">
      <c r="A59" s="329"/>
      <c r="B59" s="329"/>
      <c r="C59" s="1749"/>
      <c r="D59" s="333"/>
      <c r="E59" s="289"/>
      <c r="F59" s="307"/>
    </row>
    <row r="60" spans="1:6" ht="42" customHeight="1">
      <c r="A60" s="339" t="s">
        <v>208</v>
      </c>
      <c r="B60" s="325" t="s">
        <v>553</v>
      </c>
      <c r="C60" s="1750"/>
      <c r="D60" s="308"/>
      <c r="E60" s="289"/>
      <c r="F60" s="307"/>
    </row>
    <row r="61" spans="1:6" ht="15.75" customHeight="1">
      <c r="A61" s="339"/>
      <c r="B61" s="335" t="s">
        <v>508</v>
      </c>
      <c r="C61" s="1749" t="s">
        <v>7</v>
      </c>
      <c r="D61" s="330">
        <v>2</v>
      </c>
      <c r="E61" s="289"/>
      <c r="F61" s="281"/>
    </row>
    <row r="62" spans="1:6" ht="15.75" customHeight="1">
      <c r="A62" s="339"/>
      <c r="B62" s="335" t="s">
        <v>505</v>
      </c>
      <c r="C62" s="1749" t="s">
        <v>7</v>
      </c>
      <c r="D62" s="330">
        <v>2</v>
      </c>
      <c r="E62" s="289"/>
      <c r="F62" s="281"/>
    </row>
    <row r="63" spans="1:6" ht="15.75" customHeight="1">
      <c r="A63" s="339"/>
      <c r="B63" s="325"/>
      <c r="C63" s="1750"/>
      <c r="D63" s="308"/>
      <c r="E63" s="289"/>
      <c r="F63" s="307"/>
    </row>
    <row r="64" spans="1:6" ht="42.75" customHeight="1">
      <c r="A64" s="339" t="s">
        <v>281</v>
      </c>
      <c r="B64" s="325" t="s">
        <v>552</v>
      </c>
      <c r="C64" s="1749"/>
      <c r="D64" s="328"/>
      <c r="E64" s="289"/>
      <c r="F64" s="281"/>
    </row>
    <row r="65" spans="1:6" ht="16.5" customHeight="1">
      <c r="A65" s="332"/>
      <c r="B65" s="335" t="s">
        <v>551</v>
      </c>
      <c r="C65" s="1749" t="s">
        <v>7</v>
      </c>
      <c r="D65" s="330">
        <v>2</v>
      </c>
      <c r="E65" s="289"/>
      <c r="F65" s="281"/>
    </row>
    <row r="66" spans="1:6" ht="16.5" customHeight="1">
      <c r="A66" s="332"/>
      <c r="B66" s="335" t="s">
        <v>499</v>
      </c>
      <c r="C66" s="1749" t="s">
        <v>7</v>
      </c>
      <c r="D66" s="330">
        <v>1</v>
      </c>
      <c r="E66" s="289"/>
      <c r="F66" s="281"/>
    </row>
    <row r="67" spans="1:6" ht="16.5" customHeight="1">
      <c r="A67" s="332"/>
      <c r="B67" s="335" t="s">
        <v>550</v>
      </c>
      <c r="C67" s="1749" t="s">
        <v>7</v>
      </c>
      <c r="D67" s="330">
        <v>1</v>
      </c>
      <c r="E67" s="289"/>
      <c r="F67" s="281"/>
    </row>
    <row r="68" spans="1:6" ht="16.5" customHeight="1">
      <c r="A68" s="332"/>
      <c r="B68" s="335" t="s">
        <v>549</v>
      </c>
      <c r="C68" s="1749" t="s">
        <v>7</v>
      </c>
      <c r="D68" s="330">
        <v>2</v>
      </c>
      <c r="E68" s="289"/>
      <c r="F68" s="281"/>
    </row>
    <row r="69" spans="1:6" ht="16.5" customHeight="1">
      <c r="A69" s="332"/>
      <c r="B69" s="335" t="s">
        <v>548</v>
      </c>
      <c r="C69" s="1749" t="s">
        <v>7</v>
      </c>
      <c r="D69" s="330">
        <v>1</v>
      </c>
      <c r="E69" s="289"/>
      <c r="F69" s="281"/>
    </row>
    <row r="70" spans="1:6" ht="16.5" customHeight="1">
      <c r="A70" s="332"/>
      <c r="B70" s="335" t="s">
        <v>547</v>
      </c>
      <c r="C70" s="1749" t="s">
        <v>7</v>
      </c>
      <c r="D70" s="330">
        <v>1</v>
      </c>
      <c r="E70" s="289"/>
      <c r="F70" s="281"/>
    </row>
    <row r="71" spans="1:6" ht="16.5" customHeight="1">
      <c r="A71" s="332"/>
      <c r="B71" s="335" t="s">
        <v>546</v>
      </c>
      <c r="C71" s="1749" t="s">
        <v>7</v>
      </c>
      <c r="D71" s="330">
        <v>1</v>
      </c>
      <c r="E71" s="289"/>
      <c r="F71" s="281"/>
    </row>
    <row r="72" spans="1:6" ht="16.5" customHeight="1">
      <c r="A72" s="332"/>
      <c r="B72" s="335" t="s">
        <v>545</v>
      </c>
      <c r="C72" s="1749" t="s">
        <v>7</v>
      </c>
      <c r="D72" s="330">
        <v>1</v>
      </c>
      <c r="E72" s="289"/>
      <c r="F72" s="281"/>
    </row>
    <row r="73" spans="1:6" ht="16.5" customHeight="1">
      <c r="A73" s="332"/>
      <c r="B73" s="335" t="s">
        <v>544</v>
      </c>
      <c r="C73" s="1749" t="s">
        <v>7</v>
      </c>
      <c r="D73" s="330">
        <v>1</v>
      </c>
      <c r="E73" s="289"/>
      <c r="F73" s="281"/>
    </row>
    <row r="74" spans="1:6" ht="16.5" customHeight="1">
      <c r="A74" s="332"/>
      <c r="B74" s="335"/>
      <c r="C74" s="1749"/>
      <c r="D74" s="330"/>
      <c r="E74" s="289"/>
      <c r="F74" s="281"/>
    </row>
    <row r="75" spans="1:6" ht="16.5" customHeight="1">
      <c r="A75" s="339" t="s">
        <v>274</v>
      </c>
      <c r="B75" s="335" t="s">
        <v>543</v>
      </c>
      <c r="C75" s="1766"/>
      <c r="D75" s="12"/>
      <c r="E75" s="12"/>
      <c r="F75" s="12"/>
    </row>
    <row r="76" spans="1:6" ht="16.5" customHeight="1">
      <c r="A76" s="339"/>
      <c r="B76" s="335"/>
      <c r="C76" s="1749" t="s">
        <v>7</v>
      </c>
      <c r="D76" s="330">
        <v>1</v>
      </c>
      <c r="E76" s="289"/>
      <c r="F76" s="281"/>
    </row>
    <row r="77" spans="1:6" ht="16.5" customHeight="1">
      <c r="A77" s="339"/>
      <c r="B77" s="335"/>
      <c r="C77" s="1749"/>
      <c r="D77" s="330"/>
      <c r="E77" s="289"/>
      <c r="F77" s="281"/>
    </row>
    <row r="78" spans="1:6" ht="16.5" customHeight="1">
      <c r="A78" s="339" t="s">
        <v>268</v>
      </c>
      <c r="B78" s="335" t="s">
        <v>542</v>
      </c>
      <c r="C78" s="1766"/>
      <c r="D78" s="12"/>
      <c r="E78" s="12"/>
      <c r="F78" s="12"/>
    </row>
    <row r="79" spans="1:6" ht="16.5" customHeight="1">
      <c r="A79" s="339"/>
      <c r="B79" s="335"/>
      <c r="C79" s="1749" t="s">
        <v>7</v>
      </c>
      <c r="D79" s="330">
        <v>1</v>
      </c>
      <c r="E79" s="289"/>
      <c r="F79" s="281"/>
    </row>
    <row r="80" spans="1:6" ht="16.5" customHeight="1">
      <c r="A80" s="339"/>
      <c r="B80" s="335"/>
      <c r="C80" s="1749"/>
      <c r="D80" s="330"/>
      <c r="E80" s="289"/>
      <c r="F80" s="281"/>
    </row>
    <row r="81" spans="1:6" ht="16.5" customHeight="1">
      <c r="A81" s="339" t="s">
        <v>266</v>
      </c>
      <c r="B81" s="335" t="s">
        <v>541</v>
      </c>
      <c r="C81" s="1766"/>
      <c r="D81" s="12"/>
      <c r="E81" s="12"/>
      <c r="F81" s="12"/>
    </row>
    <row r="82" spans="1:6" ht="16.5" customHeight="1">
      <c r="A82" s="137"/>
      <c r="B82" s="335" t="s">
        <v>540</v>
      </c>
      <c r="C82" s="1749" t="s">
        <v>7</v>
      </c>
      <c r="D82" s="330">
        <v>1</v>
      </c>
      <c r="E82" s="289"/>
      <c r="F82" s="281"/>
    </row>
    <row r="83" spans="1:6" ht="16.5" customHeight="1">
      <c r="A83" s="137"/>
      <c r="B83" s="335"/>
      <c r="C83" s="1749"/>
      <c r="D83" s="323"/>
      <c r="E83" s="315"/>
      <c r="F83" s="281"/>
    </row>
    <row r="84" spans="1:6" ht="16.5" customHeight="1">
      <c r="A84" s="137" t="s">
        <v>264</v>
      </c>
      <c r="B84" s="127" t="s">
        <v>539</v>
      </c>
      <c r="C84" s="1751"/>
      <c r="D84" s="126"/>
      <c r="E84" s="315"/>
      <c r="F84" s="314"/>
    </row>
    <row r="85" spans="1:6" ht="16.5" customHeight="1">
      <c r="A85" s="137"/>
      <c r="B85" s="127" t="s">
        <v>538</v>
      </c>
      <c r="C85" s="1747" t="s">
        <v>7</v>
      </c>
      <c r="D85" s="323">
        <v>1</v>
      </c>
      <c r="E85" s="347"/>
      <c r="F85" s="281"/>
    </row>
    <row r="86" spans="1:6" ht="16.5" customHeight="1">
      <c r="A86" s="137"/>
      <c r="B86" s="127" t="s">
        <v>537</v>
      </c>
      <c r="C86" s="1747" t="s">
        <v>7</v>
      </c>
      <c r="D86" s="323">
        <v>1</v>
      </c>
      <c r="E86" s="347"/>
      <c r="F86" s="281"/>
    </row>
    <row r="87" spans="1:6" ht="16.5" customHeight="1">
      <c r="A87" s="137"/>
      <c r="B87" s="127"/>
      <c r="D87" s="323"/>
      <c r="E87" s="347"/>
      <c r="F87" s="281"/>
    </row>
    <row r="88" spans="1:6" ht="16.5" customHeight="1">
      <c r="A88" s="339" t="s">
        <v>262</v>
      </c>
      <c r="B88" s="339" t="s">
        <v>536</v>
      </c>
      <c r="C88" s="1750"/>
      <c r="D88" s="308"/>
      <c r="E88" s="289"/>
      <c r="F88" s="307"/>
    </row>
    <row r="89" spans="1:6" ht="16.5" customHeight="1">
      <c r="A89" s="339"/>
      <c r="B89" s="339"/>
      <c r="C89" s="1750" t="s">
        <v>86</v>
      </c>
      <c r="D89" s="328">
        <v>9</v>
      </c>
      <c r="E89" s="289"/>
      <c r="F89" s="281"/>
    </row>
    <row r="90" spans="1:6" ht="16.5" customHeight="1">
      <c r="A90" s="339"/>
      <c r="B90" s="339"/>
      <c r="C90" s="1750"/>
      <c r="D90" s="346"/>
      <c r="E90" s="289"/>
      <c r="F90" s="307"/>
    </row>
    <row r="91" spans="1:6" ht="28.5" customHeight="1">
      <c r="A91" s="339" t="s">
        <v>260</v>
      </c>
      <c r="B91" s="339" t="s">
        <v>467</v>
      </c>
      <c r="C91" s="1750"/>
      <c r="D91" s="1097"/>
      <c r="E91" s="289"/>
      <c r="F91" s="307"/>
    </row>
    <row r="92" spans="1:6" ht="16.5" customHeight="1">
      <c r="A92" s="339"/>
      <c r="B92" s="339"/>
      <c r="C92" s="1750" t="s">
        <v>86</v>
      </c>
      <c r="D92" s="1098">
        <v>9</v>
      </c>
      <c r="E92" s="289"/>
      <c r="F92" s="281"/>
    </row>
    <row r="93" spans="1:6" ht="16.5" customHeight="1">
      <c r="A93" s="939"/>
      <c r="B93" s="339"/>
      <c r="C93" s="1750"/>
      <c r="D93" s="1099"/>
      <c r="E93" s="289"/>
      <c r="F93" s="307"/>
    </row>
    <row r="94" spans="1:6" ht="79.5" customHeight="1">
      <c r="A94" s="939" t="s">
        <v>258</v>
      </c>
      <c r="B94" s="1086" t="s">
        <v>1132</v>
      </c>
      <c r="C94" s="1750"/>
      <c r="D94" s="941"/>
      <c r="E94" s="1104"/>
      <c r="F94" s="937"/>
    </row>
    <row r="95" spans="1:6" ht="16.5" customHeight="1">
      <c r="A95" s="1119"/>
      <c r="B95" s="1092"/>
      <c r="C95" s="1750" t="s">
        <v>7</v>
      </c>
      <c r="D95" s="1098">
        <v>1</v>
      </c>
      <c r="E95" s="1104"/>
      <c r="F95" s="938"/>
    </row>
    <row r="96" spans="1:6" ht="16.5" customHeight="1" thickBot="1">
      <c r="A96" s="936"/>
      <c r="B96" s="1093"/>
      <c r="C96" s="1964"/>
      <c r="D96" s="1100"/>
      <c r="E96" s="1105"/>
      <c r="F96" s="1111"/>
    </row>
    <row r="97" spans="1:7" ht="16.5" customHeight="1">
      <c r="A97" s="1050"/>
      <c r="B97" s="1094" t="s">
        <v>1032</v>
      </c>
      <c r="C97" s="1965"/>
      <c r="D97" s="1101"/>
      <c r="E97" s="1106"/>
      <c r="F97" s="1112">
        <f>SUM(F58:F95)</f>
        <v>0</v>
      </c>
    </row>
    <row r="98" spans="1:7" ht="16.5" customHeight="1">
      <c r="A98" s="936"/>
      <c r="B98" s="935"/>
      <c r="C98" s="1750"/>
      <c r="D98" s="941"/>
      <c r="E98" s="1104"/>
      <c r="F98" s="937"/>
    </row>
    <row r="99" spans="1:7" ht="16.5" customHeight="1">
      <c r="A99" s="936"/>
      <c r="B99" s="935"/>
      <c r="C99" s="1750"/>
      <c r="D99" s="941"/>
      <c r="E99" s="1104"/>
      <c r="F99" s="937"/>
    </row>
    <row r="100" spans="1:7" ht="16.5" customHeight="1">
      <c r="A100" s="1120" t="s">
        <v>205</v>
      </c>
      <c r="B100" s="1053" t="s">
        <v>416</v>
      </c>
      <c r="C100" s="1966" t="s">
        <v>182</v>
      </c>
      <c r="D100" s="1102"/>
      <c r="E100" s="1107"/>
      <c r="F100" s="1113"/>
    </row>
    <row r="101" spans="1:7" ht="16.5" customHeight="1">
      <c r="A101" s="936"/>
      <c r="B101" s="935"/>
      <c r="C101" s="1750"/>
      <c r="D101" s="941"/>
      <c r="E101" s="1104"/>
      <c r="F101" s="937"/>
    </row>
    <row r="102" spans="1:7" ht="31.5" customHeight="1">
      <c r="A102" s="1121" t="s">
        <v>203</v>
      </c>
      <c r="B102" s="935" t="s">
        <v>415</v>
      </c>
      <c r="C102" s="1750"/>
      <c r="D102" s="941"/>
      <c r="E102" s="1104"/>
      <c r="F102" s="937"/>
    </row>
    <row r="103" spans="1:7" ht="16.5" customHeight="1">
      <c r="A103" s="936"/>
      <c r="B103" s="935"/>
      <c r="C103" s="1750" t="s">
        <v>86</v>
      </c>
      <c r="D103" s="1098">
        <v>9</v>
      </c>
      <c r="E103" s="1104"/>
      <c r="F103" s="938"/>
    </row>
    <row r="104" spans="1:7" ht="16.5" customHeight="1" thickBot="1">
      <c r="A104" s="936"/>
      <c r="B104" s="935"/>
      <c r="C104" s="1750"/>
      <c r="D104" s="941"/>
      <c r="E104" s="1104"/>
      <c r="F104" s="937"/>
    </row>
    <row r="105" spans="1:7" ht="16.5" customHeight="1">
      <c r="A105" s="1122"/>
      <c r="B105" s="1094" t="s">
        <v>535</v>
      </c>
      <c r="C105" s="1965" t="s">
        <v>28</v>
      </c>
      <c r="D105" s="1101"/>
      <c r="E105" s="1108"/>
      <c r="F105" s="1114">
        <f>SUM(F103:F104)</f>
        <v>0</v>
      </c>
    </row>
    <row r="106" spans="1:7" ht="16.5" customHeight="1">
      <c r="A106" s="936"/>
      <c r="B106" s="935"/>
      <c r="C106" s="1750"/>
      <c r="D106" s="941"/>
      <c r="E106" s="1104"/>
      <c r="F106" s="937"/>
    </row>
    <row r="107" spans="1:7" ht="16.5" customHeight="1">
      <c r="A107" s="1139"/>
      <c r="B107" s="1059"/>
      <c r="C107" s="1967"/>
      <c r="D107" s="1140"/>
      <c r="E107" s="1141"/>
      <c r="F107" s="1142"/>
    </row>
    <row r="108" spans="1:7" ht="16.5" customHeight="1">
      <c r="A108" s="1163"/>
      <c r="B108" s="1095" t="s">
        <v>251</v>
      </c>
      <c r="C108" s="1966" t="s">
        <v>182</v>
      </c>
      <c r="D108" s="1103"/>
      <c r="E108" s="1109"/>
      <c r="F108" s="1115"/>
    </row>
    <row r="109" spans="1:7" ht="16.5" customHeight="1">
      <c r="A109" s="1164"/>
      <c r="B109" s="1165" t="s">
        <v>244</v>
      </c>
      <c r="C109" s="1968" t="s">
        <v>182</v>
      </c>
      <c r="D109" s="1166"/>
      <c r="E109" s="1167"/>
      <c r="F109" s="1157"/>
      <c r="G109" s="1168"/>
    </row>
    <row r="110" spans="1:7" ht="16.5" customHeight="1">
      <c r="A110" s="1146"/>
      <c r="B110" s="1096"/>
      <c r="C110" s="1969"/>
      <c r="D110" s="1129"/>
      <c r="E110" s="1110"/>
      <c r="F110" s="1116"/>
    </row>
    <row r="111" spans="1:7" ht="16.5" customHeight="1">
      <c r="A111" s="1147"/>
      <c r="B111" s="1148" t="s">
        <v>187</v>
      </c>
      <c r="C111" s="1970" t="s">
        <v>28</v>
      </c>
      <c r="D111" s="1153"/>
      <c r="E111" s="1150"/>
      <c r="F111" s="1145">
        <f>F13</f>
        <v>0</v>
      </c>
      <c r="G111" s="1035"/>
    </row>
    <row r="112" spans="1:7" ht="16.5" customHeight="1">
      <c r="A112" s="1154"/>
      <c r="B112" s="1155" t="s">
        <v>186</v>
      </c>
      <c r="C112" s="1971" t="s">
        <v>28</v>
      </c>
      <c r="D112" s="1149"/>
      <c r="E112" s="1156"/>
      <c r="F112" s="1157">
        <f>F39</f>
        <v>0</v>
      </c>
      <c r="G112" s="1040"/>
    </row>
    <row r="113" spans="1:256" ht="16.5" customHeight="1">
      <c r="A113" s="1154"/>
      <c r="B113" s="1155" t="s">
        <v>534</v>
      </c>
      <c r="C113" s="1971" t="s">
        <v>28</v>
      </c>
      <c r="D113" s="1149"/>
      <c r="E113" s="1156"/>
      <c r="F113" s="1157">
        <f>F52</f>
        <v>0</v>
      </c>
    </row>
    <row r="114" spans="1:256" ht="16.5" customHeight="1">
      <c r="A114" s="1154"/>
      <c r="B114" s="1155" t="s">
        <v>533</v>
      </c>
      <c r="C114" s="1971" t="s">
        <v>28</v>
      </c>
      <c r="D114" s="1149"/>
      <c r="E114" s="1156"/>
      <c r="F114" s="1157">
        <f>F97</f>
        <v>0</v>
      </c>
    </row>
    <row r="115" spans="1:256" ht="16.5" customHeight="1">
      <c r="A115" s="1151"/>
      <c r="B115" s="1152" t="s">
        <v>532</v>
      </c>
      <c r="C115" s="1972" t="s">
        <v>28</v>
      </c>
      <c r="D115" s="1130"/>
      <c r="E115" s="1143"/>
      <c r="F115" s="1144">
        <f>F105</f>
        <v>0</v>
      </c>
    </row>
    <row r="116" spans="1:256" ht="16.5" customHeight="1">
      <c r="A116" s="1158"/>
      <c r="B116" s="1159"/>
      <c r="C116" s="1957" t="s">
        <v>28</v>
      </c>
      <c r="D116" s="1160"/>
      <c r="E116" s="1161"/>
      <c r="F116" s="1162">
        <f>SUM(F111:F115)</f>
        <v>0</v>
      </c>
    </row>
    <row r="117" spans="1:256" ht="16.5" customHeight="1">
      <c r="A117" s="1061"/>
      <c r="B117" s="1061"/>
      <c r="C117" s="1752"/>
      <c r="D117" s="1131"/>
      <c r="E117" s="1128"/>
      <c r="F117" s="1117"/>
    </row>
    <row r="118" spans="1:256" ht="15" customHeight="1">
      <c r="A118" s="1061"/>
      <c r="B118" s="1061"/>
      <c r="C118" s="1752"/>
      <c r="D118" s="1131"/>
      <c r="E118" s="1128"/>
      <c r="F118" s="1117"/>
    </row>
    <row r="119" spans="1:256" s="311" customFormat="1" ht="18" customHeight="1">
      <c r="A119" s="1053"/>
      <c r="B119" s="1120" t="s">
        <v>243</v>
      </c>
      <c r="C119" s="1973"/>
      <c r="D119" s="1132"/>
      <c r="E119" s="1107"/>
      <c r="F119" s="1113"/>
      <c r="G119" s="312"/>
    </row>
    <row r="120" spans="1:256" ht="18" customHeight="1">
      <c r="A120" s="1125"/>
      <c r="B120" s="1169"/>
      <c r="C120" s="1753"/>
      <c r="D120" s="1133"/>
      <c r="E120" s="1138"/>
      <c r="F120" s="1118"/>
      <c r="G120" s="12"/>
      <c r="H120" s="12"/>
      <c r="I120" s="12"/>
      <c r="J120" s="12"/>
      <c r="K120" s="12"/>
      <c r="L120" s="12"/>
      <c r="M120" s="313"/>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row>
    <row r="121" spans="1:256" ht="18" customHeight="1">
      <c r="A121" s="1125"/>
      <c r="B121" s="1170"/>
      <c r="C121" s="1753"/>
      <c r="D121" s="1134"/>
      <c r="E121" s="1138"/>
      <c r="F121" s="1118"/>
      <c r="G121" s="12"/>
      <c r="H121" s="12"/>
      <c r="I121" s="12"/>
      <c r="J121" s="12"/>
      <c r="K121" s="12"/>
      <c r="L121" s="12"/>
      <c r="M121" s="313"/>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row>
    <row r="122" spans="1:256" s="304" customFormat="1" ht="14.25" customHeight="1">
      <c r="A122" s="955" t="s">
        <v>8</v>
      </c>
      <c r="B122" s="1053" t="s">
        <v>237</v>
      </c>
      <c r="C122" s="1963" t="s">
        <v>182</v>
      </c>
      <c r="D122" s="956"/>
      <c r="E122" s="1107"/>
      <c r="F122" s="1113"/>
      <c r="G122" s="306"/>
      <c r="H122" s="305"/>
      <c r="I122" s="305"/>
      <c r="J122" s="305"/>
      <c r="K122" s="305"/>
      <c r="L122" s="305"/>
      <c r="M122" s="305"/>
      <c r="N122" s="305"/>
      <c r="O122" s="305"/>
      <c r="P122" s="305"/>
      <c r="Q122" s="305"/>
      <c r="R122" s="305"/>
      <c r="S122" s="305"/>
      <c r="T122" s="305"/>
      <c r="U122" s="305"/>
      <c r="V122" s="305"/>
      <c r="W122" s="305"/>
      <c r="X122" s="305"/>
      <c r="Y122" s="305"/>
      <c r="Z122" s="305"/>
    </row>
    <row r="123" spans="1:256" ht="18" customHeight="1">
      <c r="A123" s="962"/>
      <c r="B123" s="1169"/>
      <c r="C123" s="1753"/>
      <c r="D123" s="316"/>
      <c r="E123" s="1135"/>
      <c r="F123" s="1118"/>
      <c r="G123" s="12"/>
      <c r="H123" s="12"/>
      <c r="I123" s="12"/>
      <c r="J123" s="12"/>
      <c r="K123" s="12"/>
      <c r="L123" s="12"/>
      <c r="M123" s="313"/>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row>
    <row r="124" spans="1:256" ht="27.5" customHeight="1">
      <c r="A124" s="137" t="s">
        <v>10</v>
      </c>
      <c r="B124" s="1085" t="s">
        <v>531</v>
      </c>
      <c r="C124" s="1754"/>
      <c r="D124" s="126"/>
      <c r="E124" s="1135"/>
      <c r="F124" s="1118"/>
      <c r="G124" s="12"/>
      <c r="H124" s="12"/>
      <c r="I124" s="12"/>
      <c r="J124" s="12"/>
      <c r="K124" s="12"/>
      <c r="L124" s="12"/>
      <c r="M124" s="313"/>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row>
    <row r="125" spans="1:256" ht="18" customHeight="1">
      <c r="A125" s="137"/>
      <c r="B125" s="1085"/>
      <c r="C125" s="1755" t="s">
        <v>86</v>
      </c>
      <c r="D125" s="323">
        <v>1235</v>
      </c>
      <c r="E125" s="1136"/>
      <c r="F125" s="1137"/>
      <c r="G125" s="12"/>
      <c r="H125" s="12"/>
      <c r="I125" s="12"/>
      <c r="J125" s="12"/>
      <c r="K125" s="12"/>
      <c r="L125" s="12"/>
      <c r="M125" s="313"/>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row>
    <row r="126" spans="1:256" ht="18" customHeight="1">
      <c r="A126" s="137"/>
      <c r="B126" s="1085"/>
      <c r="C126" s="1755"/>
      <c r="D126" s="323"/>
      <c r="E126" s="340"/>
      <c r="F126" s="341"/>
      <c r="G126" s="12"/>
      <c r="H126" s="12"/>
      <c r="I126" s="12"/>
      <c r="J126" s="12"/>
      <c r="K126" s="12"/>
      <c r="L126" s="12"/>
      <c r="M126" s="313"/>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row>
    <row r="127" spans="1:256" ht="27.5" customHeight="1">
      <c r="A127" s="137" t="s">
        <v>29</v>
      </c>
      <c r="B127" s="127" t="s">
        <v>415</v>
      </c>
      <c r="C127" s="1755"/>
      <c r="D127" s="1196"/>
      <c r="E127" s="1201"/>
      <c r="F127" s="341"/>
      <c r="G127" s="12"/>
      <c r="H127" s="12"/>
      <c r="I127" s="12"/>
      <c r="J127" s="12"/>
      <c r="K127" s="12"/>
      <c r="L127" s="12"/>
      <c r="M127" s="313"/>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row>
    <row r="128" spans="1:256" ht="18" customHeight="1">
      <c r="A128" s="137"/>
      <c r="B128" s="127"/>
      <c r="C128" s="1756" t="s">
        <v>86</v>
      </c>
      <c r="D128" s="1196">
        <v>1235</v>
      </c>
      <c r="E128" s="1201"/>
      <c r="F128" s="281"/>
      <c r="G128" s="12"/>
      <c r="H128" s="12"/>
      <c r="I128" s="12"/>
      <c r="J128" s="12"/>
      <c r="K128" s="12"/>
      <c r="L128" s="12"/>
      <c r="M128" s="313"/>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row>
    <row r="129" spans="1:256" ht="15.75" customHeight="1" thickBot="1">
      <c r="A129" s="137"/>
      <c r="B129" s="1085"/>
      <c r="C129" s="1753"/>
      <c r="D129" s="1197"/>
      <c r="E129" s="1138"/>
      <c r="F129" s="314"/>
      <c r="G129" s="12"/>
      <c r="H129" s="12"/>
      <c r="I129" s="12"/>
      <c r="J129" s="12"/>
      <c r="K129" s="12"/>
      <c r="L129" s="12"/>
      <c r="M129" s="313"/>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row>
    <row r="130" spans="1:256" ht="18" customHeight="1">
      <c r="A130" s="957"/>
      <c r="B130" s="1094" t="s">
        <v>530</v>
      </c>
      <c r="C130" s="1974" t="s">
        <v>28</v>
      </c>
      <c r="D130" s="1198"/>
      <c r="E130" s="1202"/>
      <c r="F130" s="954">
        <f>SUM(F125:F128)</f>
        <v>0</v>
      </c>
      <c r="G130" s="12"/>
      <c r="H130" s="12"/>
      <c r="I130" s="12"/>
      <c r="J130" s="12"/>
      <c r="K130" s="12"/>
      <c r="L130" s="12"/>
      <c r="M130" s="313"/>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row>
    <row r="131" spans="1:256" ht="18" customHeight="1">
      <c r="A131" s="1204"/>
      <c r="B131" s="1205"/>
      <c r="C131" s="1757"/>
      <c r="D131" s="1206"/>
      <c r="E131" s="1207"/>
      <c r="F131" s="1208"/>
      <c r="G131" s="1209"/>
      <c r="H131" s="12"/>
      <c r="I131" s="12"/>
      <c r="J131" s="12"/>
      <c r="K131" s="12"/>
      <c r="L131" s="12"/>
      <c r="M131" s="313"/>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row>
    <row r="132" spans="1:256" ht="18" customHeight="1">
      <c r="A132" s="1210"/>
      <c r="B132" s="1211"/>
      <c r="C132" s="1758"/>
      <c r="D132" s="1212"/>
      <c r="E132" s="1213"/>
      <c r="F132" s="1214"/>
      <c r="G132" s="1215"/>
      <c r="H132" s="12"/>
      <c r="I132" s="12"/>
      <c r="J132" s="12"/>
      <c r="K132" s="12"/>
      <c r="L132" s="12"/>
      <c r="M132" s="313"/>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row>
    <row r="133" spans="1:256" ht="18" customHeight="1">
      <c r="A133" s="933" t="s">
        <v>78</v>
      </c>
      <c r="B133" s="1194" t="s">
        <v>9</v>
      </c>
      <c r="C133" s="1975" t="s">
        <v>182</v>
      </c>
      <c r="D133" s="1200"/>
      <c r="E133" s="1203"/>
      <c r="F133" s="951"/>
      <c r="G133" s="344"/>
      <c r="H133" s="12"/>
      <c r="I133" s="12"/>
      <c r="J133" s="12"/>
      <c r="K133" s="12"/>
      <c r="L133" s="12"/>
      <c r="M133" s="343"/>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row>
    <row r="134" spans="1:256" ht="18" customHeight="1">
      <c r="A134" s="319"/>
      <c r="B134" s="1169"/>
      <c r="C134" s="1753"/>
      <c r="D134" s="1199"/>
      <c r="E134" s="1138"/>
      <c r="F134" s="314"/>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row>
    <row r="135" spans="1:256" ht="51.5" customHeight="1">
      <c r="A135" s="137" t="s">
        <v>80</v>
      </c>
      <c r="B135" s="1195" t="s">
        <v>529</v>
      </c>
      <c r="C135" s="1759"/>
      <c r="D135" s="1197"/>
      <c r="E135" s="1138"/>
      <c r="F135" s="314"/>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row>
    <row r="136" spans="1:256" ht="18" customHeight="1">
      <c r="A136" s="137"/>
      <c r="B136" s="127"/>
      <c r="C136" s="1748" t="s">
        <v>228</v>
      </c>
      <c r="D136" s="323">
        <v>923.05</v>
      </c>
      <c r="E136" s="340"/>
      <c r="F136" s="281"/>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row>
    <row r="137" spans="1:256" ht="18" customHeight="1">
      <c r="A137" s="137"/>
      <c r="B137" s="127"/>
      <c r="C137" s="1760"/>
      <c r="D137" s="323"/>
      <c r="E137" s="340"/>
      <c r="F137" s="341"/>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row>
    <row r="138" spans="1:256" ht="18" customHeight="1">
      <c r="A138" s="137" t="s">
        <v>87</v>
      </c>
      <c r="B138" s="127" t="s">
        <v>528</v>
      </c>
      <c r="C138" s="1760"/>
      <c r="D138" s="323"/>
      <c r="E138" s="340"/>
      <c r="F138" s="341"/>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row>
    <row r="139" spans="1:256" ht="18" customHeight="1">
      <c r="A139" s="137"/>
      <c r="B139" s="127"/>
      <c r="C139" s="1760" t="s">
        <v>527</v>
      </c>
      <c r="D139" s="323">
        <v>769.2</v>
      </c>
      <c r="E139" s="340"/>
      <c r="F139" s="281"/>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c r="IV139" s="12"/>
    </row>
    <row r="140" spans="1:256" ht="18" customHeight="1">
      <c r="A140" s="137"/>
      <c r="B140" s="127"/>
      <c r="D140" s="323"/>
      <c r="E140" s="315"/>
      <c r="F140" s="314"/>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row>
    <row r="141" spans="1:256" ht="27.5" customHeight="1">
      <c r="A141" s="137" t="s">
        <v>101</v>
      </c>
      <c r="B141" s="127" t="s">
        <v>526</v>
      </c>
      <c r="D141" s="323"/>
      <c r="E141" s="315"/>
      <c r="F141" s="314"/>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row>
    <row r="142" spans="1:256" ht="18" customHeight="1">
      <c r="A142" s="137"/>
      <c r="B142" s="127"/>
      <c r="C142" s="1747" t="s">
        <v>524</v>
      </c>
      <c r="D142" s="323">
        <v>76.95</v>
      </c>
      <c r="E142" s="315"/>
      <c r="F142" s="281"/>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row>
    <row r="143" spans="1:256" ht="18" customHeight="1">
      <c r="A143" s="137"/>
      <c r="B143" s="127"/>
      <c r="D143" s="323"/>
      <c r="E143" s="315"/>
      <c r="F143" s="314"/>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c r="IV143" s="12"/>
    </row>
    <row r="144" spans="1:256" ht="27.5" customHeight="1">
      <c r="A144" s="137" t="s">
        <v>109</v>
      </c>
      <c r="B144" s="127" t="s">
        <v>525</v>
      </c>
      <c r="D144" s="323"/>
      <c r="E144" s="315"/>
      <c r="F144" s="314"/>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c r="IV144" s="12"/>
    </row>
    <row r="145" spans="1:256" ht="18" customHeight="1">
      <c r="A145" s="137"/>
      <c r="B145" s="127"/>
      <c r="C145" s="1747" t="s">
        <v>524</v>
      </c>
      <c r="D145" s="323">
        <v>230.8</v>
      </c>
      <c r="E145" s="315"/>
      <c r="F145" s="281"/>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row>
    <row r="146" spans="1:256" ht="18" customHeight="1">
      <c r="A146" s="137"/>
      <c r="B146" s="127"/>
      <c r="D146" s="323"/>
      <c r="E146" s="315"/>
      <c r="F146" s="314"/>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12"/>
      <c r="IV146" s="12"/>
    </row>
    <row r="147" spans="1:256" ht="39.75" customHeight="1">
      <c r="A147" s="137" t="s">
        <v>121</v>
      </c>
      <c r="B147" s="127" t="s">
        <v>523</v>
      </c>
      <c r="D147" s="323"/>
      <c r="E147" s="315"/>
      <c r="F147" s="314"/>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c r="IE147" s="12"/>
      <c r="IF147" s="12"/>
      <c r="IG147" s="12"/>
      <c r="IH147" s="12"/>
      <c r="II147" s="12"/>
      <c r="IJ147" s="12"/>
      <c r="IK147" s="12"/>
      <c r="IL147" s="12"/>
      <c r="IM147" s="12"/>
      <c r="IN147" s="12"/>
      <c r="IO147" s="12"/>
      <c r="IP147" s="12"/>
      <c r="IQ147" s="12"/>
      <c r="IR147" s="12"/>
      <c r="IS147" s="12"/>
      <c r="IT147" s="12"/>
      <c r="IU147" s="12"/>
      <c r="IV147" s="12"/>
    </row>
    <row r="148" spans="1:256" ht="18" customHeight="1">
      <c r="A148" s="137"/>
      <c r="B148" s="127"/>
      <c r="C148" s="1747" t="s">
        <v>438</v>
      </c>
      <c r="D148" s="323">
        <v>615.29999999999995</v>
      </c>
      <c r="E148" s="315"/>
      <c r="F148" s="281"/>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HN148" s="12"/>
      <c r="HO148" s="12"/>
      <c r="HP148" s="12"/>
      <c r="HQ148" s="12"/>
      <c r="HR148" s="12"/>
      <c r="HS148" s="12"/>
      <c r="HT148" s="12"/>
      <c r="HU148" s="12"/>
      <c r="HV148" s="12"/>
      <c r="HW148" s="12"/>
      <c r="HX148" s="12"/>
      <c r="HY148" s="12"/>
      <c r="HZ148" s="12"/>
      <c r="IA148" s="12"/>
      <c r="IB148" s="12"/>
      <c r="IC148" s="12"/>
      <c r="ID148" s="12"/>
      <c r="IE148" s="12"/>
      <c r="IF148" s="12"/>
      <c r="IG148" s="12"/>
      <c r="IH148" s="12"/>
      <c r="II148" s="12"/>
      <c r="IJ148" s="12"/>
      <c r="IK148" s="12"/>
      <c r="IL148" s="12"/>
      <c r="IM148" s="12"/>
      <c r="IN148" s="12"/>
      <c r="IO148" s="12"/>
      <c r="IP148" s="12"/>
      <c r="IQ148" s="12"/>
      <c r="IR148" s="12"/>
      <c r="IS148" s="12"/>
      <c r="IT148" s="12"/>
      <c r="IU148" s="12"/>
      <c r="IV148" s="12"/>
    </row>
    <row r="149" spans="1:256" ht="18" customHeight="1">
      <c r="A149" s="137"/>
      <c r="B149" s="127"/>
      <c r="D149" s="323"/>
      <c r="E149" s="315"/>
      <c r="F149" s="314"/>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row>
    <row r="150" spans="1:256" ht="138.75" customHeight="1">
      <c r="A150" s="137" t="s">
        <v>126</v>
      </c>
      <c r="B150" s="276" t="s">
        <v>392</v>
      </c>
      <c r="D150" s="323"/>
      <c r="E150" s="315"/>
      <c r="F150" s="314"/>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row>
    <row r="151" spans="1:256" ht="18" customHeight="1">
      <c r="A151" s="137"/>
      <c r="B151" s="127"/>
      <c r="C151" s="1747" t="s">
        <v>438</v>
      </c>
      <c r="D151" s="323">
        <v>307.75</v>
      </c>
      <c r="E151" s="315"/>
      <c r="F151" s="281"/>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row>
    <row r="152" spans="1:256" ht="18" customHeight="1">
      <c r="A152" s="137"/>
      <c r="B152" s="127"/>
      <c r="D152" s="323"/>
      <c r="E152" s="315"/>
      <c r="F152" s="281"/>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row>
    <row r="153" spans="1:256" ht="18" customHeight="1">
      <c r="A153" s="137" t="s">
        <v>357</v>
      </c>
      <c r="B153" s="127" t="s">
        <v>522</v>
      </c>
      <c r="D153" s="323"/>
      <c r="E153" s="315"/>
      <c r="F153" s="314"/>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row>
    <row r="154" spans="1:256" ht="24" customHeight="1">
      <c r="A154" s="137"/>
      <c r="B154" s="127"/>
      <c r="C154" s="1760" t="s">
        <v>7</v>
      </c>
      <c r="D154" s="323">
        <v>69</v>
      </c>
      <c r="E154" s="340"/>
      <c r="F154" s="281"/>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row>
    <row r="155" spans="1:256" ht="18" customHeight="1">
      <c r="A155" s="137"/>
      <c r="B155" s="127"/>
      <c r="C155" s="1760"/>
      <c r="D155" s="323"/>
      <c r="E155" s="340"/>
      <c r="F155" s="281"/>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row>
    <row r="156" spans="1:256" ht="29.25" customHeight="1">
      <c r="A156" s="137" t="s">
        <v>355</v>
      </c>
      <c r="B156" s="127" t="s">
        <v>521</v>
      </c>
      <c r="C156" s="1761"/>
      <c r="D156" s="342"/>
      <c r="E156" s="340"/>
      <c r="F156" s="341"/>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row>
    <row r="157" spans="1:256" ht="18" customHeight="1">
      <c r="A157" s="137"/>
      <c r="B157" s="127"/>
      <c r="C157" s="1760" t="s">
        <v>7</v>
      </c>
      <c r="D157" s="323">
        <v>8</v>
      </c>
      <c r="E157" s="340"/>
      <c r="F157" s="281"/>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ht="18" customHeight="1">
      <c r="A158" s="137"/>
      <c r="B158" s="127"/>
      <c r="C158" s="1761"/>
      <c r="D158" s="342"/>
      <c r="E158" s="340"/>
      <c r="F158" s="341"/>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12"/>
      <c r="IV158" s="12"/>
    </row>
    <row r="159" spans="1:256" ht="29.25" customHeight="1">
      <c r="A159" s="1222" t="s">
        <v>353</v>
      </c>
      <c r="B159" s="1223" t="s">
        <v>520</v>
      </c>
      <c r="C159" s="1762"/>
      <c r="D159" s="1224"/>
      <c r="E159" s="1225"/>
      <c r="F159" s="1226"/>
      <c r="G159" s="1209"/>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row>
    <row r="160" spans="1:256" ht="18" customHeight="1">
      <c r="A160" s="1227"/>
      <c r="B160" s="1217"/>
      <c r="C160" s="1748" t="s">
        <v>7</v>
      </c>
      <c r="D160" s="1196">
        <v>48</v>
      </c>
      <c r="E160" s="1201"/>
      <c r="F160" s="281"/>
      <c r="G160" s="1228"/>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12"/>
      <c r="IV160" s="12"/>
    </row>
    <row r="161" spans="1:256" ht="18" customHeight="1" thickBot="1">
      <c r="A161" s="1229"/>
      <c r="B161" s="1218"/>
      <c r="C161" s="1753"/>
      <c r="D161" s="1216"/>
      <c r="E161" s="1138"/>
      <c r="F161" s="314"/>
      <c r="G161" s="1236"/>
      <c r="H161" s="12"/>
      <c r="I161" s="12"/>
      <c r="J161" s="12"/>
      <c r="K161" s="12"/>
      <c r="L161" s="12"/>
      <c r="M161" s="313"/>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HN161" s="12"/>
      <c r="HO161" s="12"/>
      <c r="HP161" s="12"/>
      <c r="HQ161" s="12"/>
      <c r="HR161" s="12"/>
      <c r="HS161" s="12"/>
      <c r="HT161" s="12"/>
      <c r="HU161" s="12"/>
      <c r="HV161" s="12"/>
      <c r="HW161" s="12"/>
      <c r="HX161" s="12"/>
      <c r="HY161" s="12"/>
      <c r="HZ161" s="12"/>
      <c r="IA161" s="12"/>
      <c r="IB161" s="12"/>
      <c r="IC161" s="12"/>
      <c r="ID161" s="12"/>
      <c r="IE161" s="12"/>
      <c r="IF161" s="12"/>
      <c r="IG161" s="12"/>
      <c r="IH161" s="12"/>
      <c r="II161" s="12"/>
      <c r="IJ161" s="12"/>
      <c r="IK161" s="12"/>
      <c r="IL161" s="12"/>
      <c r="IM161" s="12"/>
      <c r="IN161" s="12"/>
      <c r="IO161" s="12"/>
      <c r="IP161" s="12"/>
      <c r="IQ161" s="12"/>
      <c r="IR161" s="12"/>
      <c r="IS161" s="12"/>
      <c r="IT161" s="12"/>
      <c r="IU161" s="12"/>
      <c r="IV161" s="12"/>
    </row>
    <row r="162" spans="1:256" ht="18" customHeight="1">
      <c r="A162" s="1230"/>
      <c r="B162" s="1219" t="s">
        <v>519</v>
      </c>
      <c r="C162" s="1974" t="s">
        <v>28</v>
      </c>
      <c r="D162" s="1054"/>
      <c r="E162" s="1221"/>
      <c r="F162" s="1243">
        <f>SUM(F136:F160)</f>
        <v>0</v>
      </c>
      <c r="G162" s="1237"/>
      <c r="H162" s="12"/>
      <c r="I162" s="12"/>
      <c r="J162" s="12"/>
      <c r="K162" s="12"/>
      <c r="L162" s="12"/>
      <c r="M162" s="313"/>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2"/>
      <c r="HZ162" s="12"/>
      <c r="IA162" s="12"/>
      <c r="IB162" s="12"/>
      <c r="IC162" s="12"/>
      <c r="ID162" s="12"/>
      <c r="IE162" s="12"/>
      <c r="IF162" s="12"/>
      <c r="IG162" s="12"/>
      <c r="IH162" s="12"/>
      <c r="II162" s="12"/>
      <c r="IJ162" s="12"/>
      <c r="IK162" s="12"/>
      <c r="IL162" s="12"/>
      <c r="IM162" s="12"/>
      <c r="IN162" s="12"/>
      <c r="IO162" s="12"/>
      <c r="IP162" s="12"/>
      <c r="IQ162" s="12"/>
      <c r="IR162" s="12"/>
      <c r="IS162" s="12"/>
      <c r="IT162" s="12"/>
      <c r="IU162" s="12"/>
      <c r="IV162" s="12"/>
    </row>
    <row r="163" spans="1:256" ht="18" customHeight="1">
      <c r="A163" s="1239"/>
      <c r="B163" s="1240"/>
      <c r="C163" s="1763"/>
      <c r="D163" s="1241"/>
      <c r="E163" s="1242"/>
      <c r="F163" s="1244"/>
      <c r="G163" s="1238"/>
      <c r="H163" s="12"/>
      <c r="I163" s="12"/>
      <c r="J163" s="12"/>
      <c r="K163" s="12"/>
      <c r="L163" s="12"/>
      <c r="M163" s="313"/>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12"/>
      <c r="IV163" s="12"/>
    </row>
    <row r="164" spans="1:256" ht="18" customHeight="1">
      <c r="A164" s="1239"/>
      <c r="B164" s="1240"/>
      <c r="C164" s="1763"/>
      <c r="D164" s="1241"/>
      <c r="E164" s="1242"/>
      <c r="F164" s="1244"/>
      <c r="G164" s="1238"/>
      <c r="H164" s="12"/>
      <c r="I164" s="12"/>
      <c r="J164" s="12"/>
      <c r="K164" s="12"/>
      <c r="L164" s="12"/>
      <c r="M164" s="313"/>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12"/>
      <c r="IV164" s="12"/>
    </row>
    <row r="165" spans="1:256" ht="18" customHeight="1">
      <c r="A165" s="1231" t="s">
        <v>518</v>
      </c>
      <c r="B165" s="1232"/>
      <c r="C165" s="1764"/>
      <c r="D165" s="1233"/>
      <c r="E165" s="1234"/>
      <c r="F165" s="1235"/>
      <c r="G165" s="1245"/>
      <c r="H165" s="12"/>
      <c r="I165" s="12"/>
      <c r="J165" s="12"/>
      <c r="K165" s="12"/>
      <c r="L165" s="12"/>
      <c r="M165" s="313"/>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12"/>
      <c r="IV165" s="12"/>
    </row>
    <row r="166" spans="1:256" ht="18" customHeight="1">
      <c r="A166" s="319"/>
      <c r="B166" s="1220"/>
      <c r="C166" s="1753"/>
      <c r="D166" s="1199"/>
      <c r="E166" s="1138"/>
      <c r="F166" s="314"/>
      <c r="G166" s="12"/>
      <c r="H166" s="12"/>
      <c r="I166" s="12"/>
      <c r="J166" s="12"/>
      <c r="K166" s="12"/>
      <c r="L166" s="12"/>
      <c r="M166" s="313"/>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12"/>
      <c r="IV166" s="12"/>
    </row>
    <row r="167" spans="1:256" ht="63.5" customHeight="1">
      <c r="A167" s="137" t="s">
        <v>223</v>
      </c>
      <c r="B167" s="264" t="s">
        <v>517</v>
      </c>
      <c r="C167" s="1753"/>
      <c r="D167" s="126"/>
      <c r="E167" s="315"/>
      <c r="F167" s="314"/>
      <c r="G167" s="12"/>
      <c r="H167" s="12"/>
      <c r="I167" s="12"/>
      <c r="J167" s="12"/>
      <c r="K167" s="12"/>
      <c r="L167" s="12"/>
      <c r="M167" s="313"/>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row>
    <row r="168" spans="1:256" ht="20.25" customHeight="1">
      <c r="A168" s="137"/>
      <c r="B168" s="163" t="s">
        <v>516</v>
      </c>
      <c r="C168" s="1765" t="s">
        <v>86</v>
      </c>
      <c r="D168" s="12">
        <v>225</v>
      </c>
      <c r="E168" s="42"/>
      <c r="F168" s="281"/>
      <c r="G168" s="12"/>
      <c r="H168" s="12"/>
      <c r="I168" s="12"/>
      <c r="J168" s="12"/>
      <c r="K168" s="12"/>
      <c r="L168" s="12"/>
      <c r="M168" s="313"/>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row>
    <row r="169" spans="1:256" ht="20.25" customHeight="1">
      <c r="A169" s="137"/>
      <c r="B169" s="163" t="s">
        <v>515</v>
      </c>
      <c r="C169" s="1765" t="s">
        <v>86</v>
      </c>
      <c r="D169" s="12">
        <v>9</v>
      </c>
      <c r="E169" s="42"/>
      <c r="F169" s="281"/>
      <c r="G169" s="12"/>
      <c r="H169" s="12"/>
      <c r="I169" s="12"/>
      <c r="J169" s="12"/>
      <c r="K169" s="12"/>
      <c r="L169" s="12"/>
      <c r="M169" s="313"/>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row>
    <row r="170" spans="1:256" ht="18" customHeight="1">
      <c r="A170" s="157"/>
      <c r="B170" s="163" t="s">
        <v>514</v>
      </c>
      <c r="C170" s="1765" t="s">
        <v>86</v>
      </c>
      <c r="D170" s="12">
        <v>36</v>
      </c>
      <c r="E170" s="42"/>
      <c r="F170" s="281"/>
      <c r="G170" s="12"/>
      <c r="H170" s="12"/>
      <c r="I170" s="12"/>
      <c r="J170" s="12"/>
      <c r="K170" s="12"/>
      <c r="L170" s="12"/>
      <c r="M170" s="313"/>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row>
    <row r="171" spans="1:256" s="304" customFormat="1" ht="18" customHeight="1">
      <c r="A171" s="329"/>
      <c r="B171" s="329" t="s">
        <v>513</v>
      </c>
      <c r="C171" s="1765" t="s">
        <v>86</v>
      </c>
      <c r="D171" s="328">
        <v>945</v>
      </c>
      <c r="E171" s="289"/>
      <c r="F171" s="281"/>
      <c r="G171" s="306"/>
      <c r="H171" s="305"/>
      <c r="I171" s="305"/>
      <c r="J171" s="305"/>
      <c r="K171" s="305"/>
      <c r="L171" s="305"/>
      <c r="M171" s="305"/>
      <c r="N171" s="305"/>
      <c r="O171" s="305"/>
      <c r="P171" s="305"/>
      <c r="Q171" s="305"/>
      <c r="R171" s="305"/>
      <c r="S171" s="305"/>
      <c r="T171" s="305"/>
      <c r="U171" s="305"/>
      <c r="V171" s="305"/>
      <c r="W171" s="305"/>
      <c r="X171" s="305"/>
      <c r="Y171" s="305"/>
      <c r="Z171" s="305"/>
    </row>
    <row r="172" spans="1:256" s="304" customFormat="1" ht="18" customHeight="1">
      <c r="A172" s="329"/>
      <c r="B172" s="329" t="s">
        <v>512</v>
      </c>
      <c r="C172" s="1765" t="s">
        <v>86</v>
      </c>
      <c r="D172" s="328">
        <v>20</v>
      </c>
      <c r="E172" s="289"/>
      <c r="F172" s="281"/>
      <c r="G172" s="306"/>
      <c r="H172" s="305"/>
      <c r="I172" s="305"/>
      <c r="J172" s="305"/>
      <c r="K172" s="305"/>
      <c r="L172" s="305"/>
      <c r="M172" s="305"/>
      <c r="N172" s="305"/>
      <c r="O172" s="305"/>
      <c r="P172" s="305"/>
      <c r="Q172" s="305"/>
      <c r="R172" s="305"/>
      <c r="S172" s="305"/>
      <c r="T172" s="305"/>
      <c r="U172" s="305"/>
      <c r="V172" s="305"/>
      <c r="W172" s="305"/>
      <c r="X172" s="305"/>
      <c r="Y172" s="305"/>
      <c r="Z172" s="305"/>
    </row>
    <row r="173" spans="1:256" s="304" customFormat="1" ht="18" customHeight="1">
      <c r="A173" s="329"/>
      <c r="B173" s="329"/>
      <c r="C173" s="1749"/>
      <c r="D173" s="328"/>
      <c r="E173" s="289"/>
      <c r="F173" s="281"/>
      <c r="G173" s="306"/>
      <c r="H173" s="305"/>
      <c r="I173" s="305"/>
      <c r="J173" s="305"/>
      <c r="K173" s="305"/>
      <c r="L173" s="305"/>
      <c r="M173" s="305"/>
      <c r="N173" s="305"/>
      <c r="O173" s="305"/>
      <c r="P173" s="305"/>
      <c r="Q173" s="305"/>
      <c r="R173" s="305"/>
      <c r="S173" s="305"/>
      <c r="T173" s="305"/>
      <c r="U173" s="305"/>
      <c r="V173" s="305"/>
      <c r="W173" s="305"/>
      <c r="X173" s="305"/>
      <c r="Y173" s="305"/>
      <c r="Z173" s="305"/>
    </row>
    <row r="174" spans="1:256" s="304" customFormat="1" ht="40.5" customHeight="1">
      <c r="A174" s="339" t="s">
        <v>220</v>
      </c>
      <c r="B174" s="325" t="s">
        <v>511</v>
      </c>
      <c r="C174" s="1750"/>
      <c r="D174" s="308"/>
      <c r="E174" s="289"/>
      <c r="F174" s="307"/>
      <c r="G174" s="338"/>
      <c r="H174" s="337"/>
      <c r="I174" s="337"/>
      <c r="J174" s="337"/>
      <c r="K174" s="337"/>
      <c r="L174" s="337"/>
      <c r="M174" s="337"/>
      <c r="N174" s="337"/>
      <c r="O174" s="337"/>
      <c r="P174" s="337"/>
      <c r="Q174" s="337"/>
      <c r="R174" s="337"/>
      <c r="S174" s="337"/>
      <c r="T174" s="337"/>
      <c r="U174" s="337"/>
      <c r="V174" s="337"/>
      <c r="W174" s="337"/>
      <c r="X174" s="337"/>
      <c r="Y174" s="337"/>
      <c r="Z174" s="337"/>
    </row>
    <row r="175" spans="1:256" s="304" customFormat="1" ht="19.5" customHeight="1">
      <c r="A175" s="329"/>
      <c r="B175" s="335" t="s">
        <v>510</v>
      </c>
      <c r="C175" s="1749" t="s">
        <v>7</v>
      </c>
      <c r="D175" s="330">
        <v>8</v>
      </c>
      <c r="E175" s="289"/>
      <c r="F175" s="281"/>
      <c r="G175" s="338"/>
      <c r="H175" s="337"/>
      <c r="I175" s="337"/>
      <c r="J175" s="337"/>
      <c r="K175" s="337"/>
      <c r="L175" s="337"/>
      <c r="M175" s="337"/>
      <c r="N175" s="337"/>
      <c r="O175" s="337"/>
      <c r="P175" s="337"/>
      <c r="Q175" s="337"/>
      <c r="R175" s="337"/>
      <c r="S175" s="337"/>
      <c r="T175" s="337"/>
      <c r="U175" s="337"/>
      <c r="V175" s="337"/>
      <c r="W175" s="337"/>
      <c r="X175" s="337"/>
      <c r="Y175" s="337"/>
      <c r="Z175" s="337"/>
    </row>
    <row r="176" spans="1:256" s="304" customFormat="1" ht="16.25" customHeight="1">
      <c r="A176" s="332"/>
      <c r="B176" s="335" t="s">
        <v>509</v>
      </c>
      <c r="C176" s="1749" t="s">
        <v>7</v>
      </c>
      <c r="D176" s="330">
        <v>47</v>
      </c>
      <c r="E176" s="289"/>
      <c r="F176" s="281"/>
      <c r="G176" s="306"/>
      <c r="H176" s="305"/>
      <c r="I176" s="305"/>
      <c r="J176" s="305"/>
      <c r="K176" s="305"/>
      <c r="L176" s="305"/>
      <c r="M176" s="305"/>
      <c r="N176" s="305"/>
      <c r="O176" s="305"/>
      <c r="P176" s="305"/>
      <c r="Q176" s="305"/>
      <c r="R176" s="305"/>
      <c r="S176" s="305"/>
      <c r="T176" s="305"/>
      <c r="U176" s="305"/>
      <c r="V176" s="305"/>
      <c r="W176" s="305"/>
      <c r="X176" s="305"/>
      <c r="Y176" s="305"/>
      <c r="Z176" s="305"/>
    </row>
    <row r="177" spans="1:256" s="304" customFormat="1" ht="16.25" customHeight="1">
      <c r="A177" s="332"/>
      <c r="B177" s="335" t="s">
        <v>508</v>
      </c>
      <c r="C177" s="1749" t="s">
        <v>7</v>
      </c>
      <c r="D177" s="330">
        <v>9</v>
      </c>
      <c r="E177" s="289"/>
      <c r="F177" s="281"/>
      <c r="G177" s="306"/>
      <c r="H177" s="305"/>
      <c r="I177" s="305"/>
      <c r="J177" s="305"/>
      <c r="K177" s="305"/>
      <c r="L177" s="305"/>
      <c r="M177" s="305"/>
      <c r="N177" s="305"/>
      <c r="O177" s="305"/>
      <c r="P177" s="305"/>
      <c r="Q177" s="305"/>
      <c r="R177" s="305"/>
      <c r="S177" s="305"/>
      <c r="T177" s="305"/>
      <c r="U177" s="305"/>
      <c r="V177" s="305"/>
      <c r="W177" s="305"/>
      <c r="X177" s="305"/>
      <c r="Y177" s="305"/>
      <c r="Z177" s="305"/>
    </row>
    <row r="178" spans="1:256" s="304" customFormat="1" ht="16.25" customHeight="1">
      <c r="A178" s="332"/>
      <c r="B178" s="335" t="s">
        <v>507</v>
      </c>
      <c r="C178" s="1749" t="s">
        <v>7</v>
      </c>
      <c r="D178" s="330">
        <v>8</v>
      </c>
      <c r="E178" s="289"/>
      <c r="F178" s="281"/>
      <c r="G178" s="306"/>
      <c r="H178" s="305"/>
      <c r="I178" s="305"/>
      <c r="J178" s="305"/>
      <c r="K178" s="305"/>
      <c r="L178" s="305"/>
      <c r="M178" s="305"/>
      <c r="N178" s="305"/>
      <c r="O178" s="305"/>
      <c r="P178" s="305"/>
      <c r="Q178" s="305"/>
      <c r="R178" s="305"/>
      <c r="S178" s="305"/>
      <c r="T178" s="305"/>
      <c r="U178" s="305"/>
      <c r="V178" s="305"/>
      <c r="W178" s="305"/>
      <c r="X178" s="305"/>
      <c r="Y178" s="305"/>
      <c r="Z178" s="305"/>
    </row>
    <row r="179" spans="1:256" s="304" customFormat="1" ht="16.25" customHeight="1">
      <c r="A179" s="332"/>
      <c r="B179" s="335" t="s">
        <v>506</v>
      </c>
      <c r="C179" s="1749" t="s">
        <v>7</v>
      </c>
      <c r="D179" s="330">
        <v>47</v>
      </c>
      <c r="E179" s="289"/>
      <c r="F179" s="281"/>
      <c r="G179" s="306"/>
      <c r="H179" s="305"/>
      <c r="I179" s="305"/>
      <c r="J179" s="305"/>
      <c r="K179" s="305"/>
      <c r="L179" s="305"/>
      <c r="M179" s="305"/>
      <c r="N179" s="305"/>
      <c r="O179" s="305"/>
      <c r="P179" s="305"/>
      <c r="Q179" s="305"/>
      <c r="R179" s="305"/>
      <c r="S179" s="305"/>
      <c r="T179" s="305"/>
      <c r="U179" s="305"/>
      <c r="V179" s="305"/>
      <c r="W179" s="305"/>
      <c r="X179" s="305"/>
      <c r="Y179" s="305"/>
      <c r="Z179" s="305"/>
    </row>
    <row r="180" spans="1:256" s="304" customFormat="1" ht="16.25" customHeight="1">
      <c r="A180" s="332"/>
      <c r="B180" s="335" t="s">
        <v>505</v>
      </c>
      <c r="C180" s="1749" t="s">
        <v>7</v>
      </c>
      <c r="D180" s="330">
        <v>9</v>
      </c>
      <c r="E180" s="289"/>
      <c r="F180" s="281"/>
      <c r="G180" s="306"/>
      <c r="H180" s="305"/>
      <c r="I180" s="305"/>
      <c r="J180" s="305"/>
      <c r="K180" s="305"/>
      <c r="L180" s="305"/>
      <c r="M180" s="305"/>
      <c r="N180" s="305"/>
      <c r="O180" s="305"/>
      <c r="P180" s="305"/>
      <c r="Q180" s="305"/>
      <c r="R180" s="305"/>
      <c r="S180" s="305"/>
      <c r="T180" s="305"/>
      <c r="U180" s="305"/>
      <c r="V180" s="305"/>
      <c r="W180" s="305"/>
      <c r="X180" s="305"/>
      <c r="Y180" s="305"/>
      <c r="Z180" s="305"/>
    </row>
    <row r="181" spans="1:256" s="304" customFormat="1" ht="16.25" customHeight="1">
      <c r="A181" s="332"/>
      <c r="B181" s="336"/>
      <c r="C181" s="1749"/>
      <c r="D181" s="333"/>
      <c r="E181" s="289"/>
      <c r="F181" s="307"/>
      <c r="G181" s="306"/>
      <c r="H181" s="305"/>
      <c r="I181" s="305"/>
      <c r="J181" s="305"/>
      <c r="K181" s="305"/>
      <c r="L181" s="305"/>
      <c r="M181" s="305"/>
      <c r="N181" s="305"/>
      <c r="O181" s="305"/>
      <c r="P181" s="305"/>
      <c r="Q181" s="305"/>
      <c r="R181" s="305"/>
      <c r="S181" s="305"/>
      <c r="T181" s="305"/>
      <c r="U181" s="305"/>
      <c r="V181" s="305"/>
      <c r="W181" s="305"/>
      <c r="X181" s="305"/>
      <c r="Y181" s="305"/>
      <c r="Z181" s="305"/>
    </row>
    <row r="182" spans="1:256" s="304" customFormat="1" ht="29.25" customHeight="1">
      <c r="A182" s="332" t="s">
        <v>219</v>
      </c>
      <c r="B182" s="325" t="s">
        <v>504</v>
      </c>
      <c r="C182" s="1749"/>
      <c r="D182" s="333"/>
      <c r="E182" s="289"/>
      <c r="F182" s="307"/>
      <c r="G182" s="306"/>
      <c r="H182" s="305"/>
      <c r="I182" s="305"/>
      <c r="J182" s="305"/>
      <c r="K182" s="305"/>
      <c r="L182" s="305"/>
      <c r="M182" s="305"/>
      <c r="N182" s="305"/>
      <c r="O182" s="305"/>
      <c r="P182" s="305"/>
      <c r="Q182" s="305"/>
      <c r="R182" s="305"/>
      <c r="S182" s="305"/>
      <c r="T182" s="305"/>
      <c r="U182" s="305"/>
      <c r="V182" s="305"/>
      <c r="W182" s="305"/>
      <c r="X182" s="305"/>
      <c r="Y182" s="305"/>
      <c r="Z182" s="305"/>
    </row>
    <row r="183" spans="1:256" ht="18" customHeight="1">
      <c r="A183" s="137"/>
      <c r="B183" s="335" t="s">
        <v>503</v>
      </c>
      <c r="C183" s="1749" t="s">
        <v>7</v>
      </c>
      <c r="D183" s="323">
        <v>2</v>
      </c>
      <c r="E183" s="315"/>
      <c r="F183" s="281"/>
      <c r="G183" s="12"/>
      <c r="H183" s="12"/>
      <c r="I183" s="12"/>
      <c r="J183" s="12"/>
      <c r="K183" s="12"/>
      <c r="L183" s="12"/>
      <c r="M183" s="313"/>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row>
    <row r="184" spans="1:256" ht="18" customHeight="1">
      <c r="A184" s="137"/>
      <c r="B184" s="335" t="s">
        <v>502</v>
      </c>
      <c r="C184" s="1749" t="s">
        <v>7</v>
      </c>
      <c r="D184" s="323">
        <v>11</v>
      </c>
      <c r="E184" s="315"/>
      <c r="F184" s="281"/>
      <c r="G184" s="12"/>
      <c r="H184" s="12"/>
      <c r="I184" s="12"/>
      <c r="J184" s="12"/>
      <c r="K184" s="12"/>
      <c r="L184" s="12"/>
      <c r="M184" s="313"/>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row>
    <row r="185" spans="1:256" ht="18" customHeight="1">
      <c r="A185" s="137"/>
      <c r="B185" s="335" t="s">
        <v>501</v>
      </c>
      <c r="C185" s="1749" t="s">
        <v>7</v>
      </c>
      <c r="D185" s="330">
        <v>8</v>
      </c>
      <c r="E185" s="289"/>
      <c r="F185" s="281"/>
      <c r="G185" s="12"/>
      <c r="H185" s="12"/>
      <c r="I185" s="12"/>
      <c r="J185" s="12"/>
      <c r="K185" s="12"/>
      <c r="L185" s="12"/>
      <c r="M185" s="313"/>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12"/>
      <c r="IV185" s="12"/>
    </row>
    <row r="186" spans="1:256" ht="18" customHeight="1">
      <c r="A186" s="137"/>
      <c r="B186" s="335" t="s">
        <v>500</v>
      </c>
      <c r="C186" s="1749" t="s">
        <v>7</v>
      </c>
      <c r="D186" s="330">
        <v>3</v>
      </c>
      <c r="E186" s="289"/>
      <c r="F186" s="281"/>
      <c r="G186" s="12"/>
      <c r="H186" s="12"/>
      <c r="I186" s="12"/>
      <c r="J186" s="12"/>
      <c r="K186" s="12"/>
      <c r="L186" s="12"/>
      <c r="M186" s="313"/>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12"/>
      <c r="IV186" s="12"/>
    </row>
    <row r="187" spans="1:256" s="304" customFormat="1" ht="18" customHeight="1">
      <c r="A187" s="332"/>
      <c r="B187" s="335" t="s">
        <v>499</v>
      </c>
      <c r="C187" s="1749" t="s">
        <v>7</v>
      </c>
      <c r="D187" s="330">
        <v>2</v>
      </c>
      <c r="E187" s="289"/>
      <c r="F187" s="281"/>
      <c r="G187" s="306"/>
      <c r="H187" s="305"/>
      <c r="I187" s="305"/>
      <c r="J187" s="305"/>
      <c r="K187" s="305"/>
      <c r="L187" s="305"/>
      <c r="M187" s="305"/>
      <c r="N187" s="305"/>
      <c r="O187" s="305"/>
      <c r="P187" s="305"/>
      <c r="Q187" s="305"/>
      <c r="R187" s="305"/>
      <c r="S187" s="305"/>
      <c r="T187" s="305"/>
      <c r="U187" s="305"/>
      <c r="V187" s="305"/>
      <c r="W187" s="305"/>
      <c r="X187" s="305"/>
      <c r="Y187" s="305"/>
      <c r="Z187" s="305"/>
    </row>
    <row r="188" spans="1:256" s="304" customFormat="1" ht="18" customHeight="1">
      <c r="A188" s="332"/>
      <c r="B188" s="335" t="s">
        <v>498</v>
      </c>
      <c r="C188" s="1749" t="s">
        <v>7</v>
      </c>
      <c r="D188" s="330">
        <v>3</v>
      </c>
      <c r="E188" s="289"/>
      <c r="F188" s="281"/>
      <c r="G188" s="306"/>
      <c r="H188" s="305"/>
      <c r="I188" s="305"/>
      <c r="J188" s="305"/>
      <c r="K188" s="305"/>
      <c r="L188" s="305"/>
      <c r="M188" s="305"/>
      <c r="N188" s="305"/>
      <c r="O188" s="305"/>
      <c r="P188" s="305"/>
      <c r="Q188" s="305"/>
      <c r="R188" s="305"/>
      <c r="S188" s="305"/>
      <c r="T188" s="305"/>
      <c r="U188" s="305"/>
      <c r="V188" s="305"/>
      <c r="W188" s="305"/>
      <c r="X188" s="305"/>
      <c r="Y188" s="305"/>
      <c r="Z188" s="305"/>
    </row>
    <row r="189" spans="1:256" s="304" customFormat="1" ht="18" customHeight="1">
      <c r="A189" s="332"/>
      <c r="B189" s="335" t="s">
        <v>497</v>
      </c>
      <c r="C189" s="1749" t="s">
        <v>7</v>
      </c>
      <c r="D189" s="330">
        <v>1</v>
      </c>
      <c r="E189" s="289"/>
      <c r="F189" s="281"/>
      <c r="G189" s="306"/>
      <c r="H189" s="305"/>
      <c r="I189" s="305"/>
      <c r="J189" s="305"/>
      <c r="K189" s="305"/>
      <c r="L189" s="305"/>
      <c r="M189" s="305"/>
      <c r="N189" s="305"/>
      <c r="O189" s="305"/>
      <c r="P189" s="305"/>
      <c r="Q189" s="305"/>
      <c r="R189" s="305"/>
      <c r="S189" s="305"/>
      <c r="T189" s="305"/>
      <c r="U189" s="305"/>
      <c r="V189" s="305"/>
      <c r="W189" s="305"/>
      <c r="X189" s="305"/>
      <c r="Y189" s="305"/>
      <c r="Z189" s="305"/>
    </row>
    <row r="190" spans="1:256" s="304" customFormat="1" ht="18" customHeight="1">
      <c r="A190" s="332"/>
      <c r="B190" s="335" t="s">
        <v>496</v>
      </c>
      <c r="C190" s="1749" t="s">
        <v>7</v>
      </c>
      <c r="D190" s="330">
        <v>8</v>
      </c>
      <c r="E190" s="289"/>
      <c r="F190" s="281"/>
      <c r="G190" s="306"/>
      <c r="H190" s="305"/>
      <c r="I190" s="305"/>
      <c r="J190" s="305"/>
      <c r="K190" s="305"/>
      <c r="L190" s="305"/>
      <c r="M190" s="305"/>
      <c r="N190" s="305"/>
      <c r="O190" s="305"/>
      <c r="P190" s="305"/>
      <c r="Q190" s="305"/>
      <c r="R190" s="305"/>
      <c r="S190" s="305"/>
      <c r="T190" s="305"/>
      <c r="U190" s="305"/>
      <c r="V190" s="305"/>
      <c r="W190" s="305"/>
      <c r="X190" s="305"/>
      <c r="Y190" s="305"/>
      <c r="Z190" s="305"/>
    </row>
    <row r="191" spans="1:256" s="304" customFormat="1" ht="18" customHeight="1">
      <c r="A191" s="329"/>
      <c r="B191" s="335" t="s">
        <v>495</v>
      </c>
      <c r="C191" s="1749" t="s">
        <v>7</v>
      </c>
      <c r="D191" s="323">
        <v>8</v>
      </c>
      <c r="E191" s="315"/>
      <c r="F191" s="281"/>
      <c r="G191" s="12"/>
      <c r="H191" s="305"/>
      <c r="I191" s="305"/>
      <c r="J191" s="305"/>
      <c r="K191" s="305"/>
      <c r="L191" s="305"/>
      <c r="M191" s="305"/>
      <c r="N191" s="305"/>
      <c r="O191" s="305"/>
      <c r="P191" s="305"/>
      <c r="Q191" s="305"/>
      <c r="R191" s="305"/>
      <c r="S191" s="305"/>
      <c r="T191" s="305"/>
      <c r="U191" s="305"/>
      <c r="V191" s="305"/>
      <c r="W191" s="305"/>
      <c r="X191" s="305"/>
      <c r="Y191" s="305"/>
      <c r="Z191" s="305"/>
    </row>
    <row r="192" spans="1:256" s="304" customFormat="1" ht="18" customHeight="1">
      <c r="A192" s="329"/>
      <c r="B192" s="335" t="s">
        <v>494</v>
      </c>
      <c r="C192" s="1749" t="s">
        <v>7</v>
      </c>
      <c r="D192" s="323">
        <v>2</v>
      </c>
      <c r="E192" s="315"/>
      <c r="F192" s="281"/>
      <c r="G192" s="12"/>
      <c r="H192" s="305"/>
      <c r="I192" s="305"/>
      <c r="J192" s="305"/>
      <c r="K192" s="305"/>
      <c r="L192" s="305"/>
      <c r="M192" s="305"/>
      <c r="N192" s="305"/>
      <c r="O192" s="305"/>
      <c r="P192" s="305"/>
      <c r="Q192" s="305"/>
      <c r="R192" s="305"/>
      <c r="S192" s="305"/>
      <c r="T192" s="305"/>
      <c r="U192" s="305"/>
      <c r="V192" s="305"/>
      <c r="W192" s="305"/>
      <c r="X192" s="305"/>
      <c r="Y192" s="305"/>
      <c r="Z192" s="305"/>
    </row>
    <row r="193" spans="1:256" s="304" customFormat="1" ht="18" customHeight="1">
      <c r="A193" s="329"/>
      <c r="B193" s="335" t="s">
        <v>493</v>
      </c>
      <c r="C193" s="1749" t="s">
        <v>7</v>
      </c>
      <c r="D193" s="323">
        <v>3</v>
      </c>
      <c r="E193" s="315"/>
      <c r="F193" s="281"/>
      <c r="G193" s="12"/>
      <c r="H193" s="305"/>
      <c r="I193" s="305"/>
      <c r="J193" s="305"/>
      <c r="K193" s="305"/>
      <c r="L193" s="305"/>
      <c r="M193" s="305"/>
      <c r="N193" s="305"/>
      <c r="O193" s="305"/>
      <c r="P193" s="305"/>
      <c r="Q193" s="305"/>
      <c r="R193" s="305"/>
      <c r="S193" s="305"/>
      <c r="T193" s="305"/>
      <c r="U193" s="305"/>
      <c r="V193" s="305"/>
      <c r="W193" s="305"/>
      <c r="X193" s="305"/>
      <c r="Y193" s="305"/>
      <c r="Z193" s="305"/>
    </row>
    <row r="194" spans="1:256" s="304" customFormat="1" ht="18" customHeight="1">
      <c r="A194" s="329"/>
      <c r="B194" s="335" t="s">
        <v>492</v>
      </c>
      <c r="C194" s="1749" t="s">
        <v>7</v>
      </c>
      <c r="D194" s="323">
        <v>2</v>
      </c>
      <c r="E194" s="315"/>
      <c r="F194" s="281"/>
      <c r="G194" s="12"/>
      <c r="H194" s="305"/>
      <c r="I194" s="305"/>
      <c r="J194" s="305"/>
      <c r="K194" s="305"/>
      <c r="L194" s="305"/>
      <c r="M194" s="305"/>
      <c r="N194" s="305"/>
      <c r="O194" s="305"/>
      <c r="P194" s="305"/>
      <c r="Q194" s="305"/>
      <c r="R194" s="305"/>
      <c r="S194" s="305"/>
      <c r="T194" s="305"/>
      <c r="U194" s="305"/>
      <c r="V194" s="305"/>
      <c r="W194" s="305"/>
      <c r="X194" s="305"/>
      <c r="Y194" s="305"/>
      <c r="Z194" s="305"/>
    </row>
    <row r="195" spans="1:256" s="304" customFormat="1" ht="18" customHeight="1">
      <c r="A195" s="329"/>
      <c r="B195" s="335" t="s">
        <v>491</v>
      </c>
      <c r="C195" s="1749" t="s">
        <v>7</v>
      </c>
      <c r="D195" s="323">
        <v>3</v>
      </c>
      <c r="E195" s="315"/>
      <c r="F195" s="281"/>
      <c r="G195" s="12"/>
      <c r="H195" s="305"/>
      <c r="I195" s="305"/>
      <c r="J195" s="305"/>
      <c r="K195" s="305"/>
      <c r="L195" s="305"/>
      <c r="M195" s="305"/>
      <c r="N195" s="305"/>
      <c r="O195" s="305"/>
      <c r="P195" s="305"/>
      <c r="Q195" s="305"/>
      <c r="R195" s="305"/>
      <c r="S195" s="305"/>
      <c r="T195" s="305"/>
      <c r="U195" s="305"/>
      <c r="V195" s="305"/>
      <c r="W195" s="305"/>
      <c r="X195" s="305"/>
      <c r="Y195" s="305"/>
      <c r="Z195" s="305"/>
    </row>
    <row r="196" spans="1:256" s="304" customFormat="1" ht="16.25" customHeight="1">
      <c r="A196" s="332"/>
      <c r="B196" s="12"/>
      <c r="C196" s="1766"/>
      <c r="D196" s="12"/>
      <c r="E196" s="12"/>
      <c r="F196" s="12"/>
      <c r="G196" s="306"/>
      <c r="H196" s="305"/>
      <c r="I196" s="305"/>
      <c r="J196" s="305"/>
      <c r="K196" s="305"/>
      <c r="L196" s="305"/>
      <c r="M196" s="305"/>
      <c r="N196" s="305"/>
      <c r="O196" s="305"/>
      <c r="P196" s="305"/>
      <c r="Q196" s="305"/>
      <c r="R196" s="305"/>
      <c r="S196" s="305"/>
      <c r="T196" s="305"/>
      <c r="U196" s="305"/>
      <c r="V196" s="305"/>
      <c r="W196" s="305"/>
      <c r="X196" s="305"/>
      <c r="Y196" s="305"/>
      <c r="Z196" s="305"/>
    </row>
    <row r="197" spans="1:256" s="304" customFormat="1" ht="16.25" customHeight="1">
      <c r="A197" s="332" t="s">
        <v>217</v>
      </c>
      <c r="B197" s="273" t="s">
        <v>490</v>
      </c>
      <c r="C197" s="1749"/>
      <c r="D197" s="330"/>
      <c r="E197" s="289"/>
      <c r="F197" s="287"/>
      <c r="G197" s="306"/>
      <c r="H197" s="305"/>
      <c r="I197" s="305"/>
      <c r="J197" s="305"/>
      <c r="K197" s="305"/>
      <c r="L197" s="305"/>
      <c r="M197" s="305"/>
      <c r="N197" s="305"/>
      <c r="O197" s="305"/>
      <c r="P197" s="305"/>
      <c r="Q197" s="305"/>
      <c r="R197" s="305"/>
      <c r="S197" s="305"/>
      <c r="T197" s="305"/>
      <c r="U197" s="305"/>
      <c r="V197" s="305"/>
      <c r="W197" s="305"/>
      <c r="X197" s="305"/>
      <c r="Y197" s="305"/>
      <c r="Z197" s="305"/>
    </row>
    <row r="198" spans="1:256" s="304" customFormat="1" ht="16.25" customHeight="1">
      <c r="A198" s="332"/>
      <c r="B198" s="273" t="s">
        <v>489</v>
      </c>
      <c r="C198" s="1749" t="s">
        <v>7</v>
      </c>
      <c r="D198" s="330">
        <v>3</v>
      </c>
      <c r="E198" s="289"/>
      <c r="F198" s="287"/>
      <c r="G198" s="306"/>
      <c r="H198" s="305"/>
      <c r="I198" s="305"/>
      <c r="J198" s="305"/>
      <c r="K198" s="305"/>
      <c r="L198" s="305"/>
      <c r="M198" s="305"/>
      <c r="N198" s="305"/>
      <c r="O198" s="305"/>
      <c r="P198" s="305"/>
      <c r="Q198" s="305"/>
      <c r="R198" s="305"/>
      <c r="S198" s="305"/>
      <c r="T198" s="305"/>
      <c r="U198" s="305"/>
      <c r="V198" s="305"/>
      <c r="W198" s="305"/>
      <c r="X198" s="305"/>
      <c r="Y198" s="305"/>
      <c r="Z198" s="305"/>
    </row>
    <row r="199" spans="1:256" s="304" customFormat="1" ht="16.25" customHeight="1">
      <c r="A199" s="332"/>
      <c r="B199" s="334"/>
      <c r="C199" s="1749"/>
      <c r="D199" s="330"/>
      <c r="E199" s="289"/>
      <c r="F199" s="287"/>
      <c r="G199" s="306"/>
      <c r="H199" s="305"/>
      <c r="I199" s="305"/>
      <c r="J199" s="305"/>
      <c r="K199" s="305"/>
      <c r="L199" s="305"/>
      <c r="M199" s="305"/>
      <c r="N199" s="305"/>
      <c r="O199" s="305"/>
      <c r="P199" s="305"/>
      <c r="Q199" s="305"/>
      <c r="R199" s="305"/>
      <c r="S199" s="305"/>
      <c r="T199" s="305"/>
      <c r="U199" s="305"/>
      <c r="V199" s="305"/>
      <c r="W199" s="305"/>
      <c r="X199" s="305"/>
      <c r="Y199" s="305"/>
      <c r="Z199" s="305"/>
    </row>
    <row r="200" spans="1:256" s="304" customFormat="1" ht="28.5" customHeight="1">
      <c r="A200" s="329" t="s">
        <v>215</v>
      </c>
      <c r="B200" s="235" t="s">
        <v>488</v>
      </c>
      <c r="C200" s="1749"/>
      <c r="D200" s="333"/>
      <c r="E200" s="289"/>
      <c r="F200" s="307"/>
      <c r="G200" s="306"/>
      <c r="H200" s="305"/>
      <c r="I200" s="305"/>
      <c r="J200" s="305"/>
      <c r="K200" s="305"/>
      <c r="L200" s="305"/>
      <c r="M200" s="305"/>
      <c r="N200" s="305"/>
      <c r="O200" s="305"/>
      <c r="P200" s="305"/>
      <c r="Q200" s="305"/>
      <c r="R200" s="305"/>
      <c r="S200" s="305"/>
      <c r="T200" s="305"/>
      <c r="U200" s="305"/>
      <c r="V200" s="305"/>
      <c r="W200" s="305"/>
      <c r="X200" s="305"/>
      <c r="Y200" s="305"/>
      <c r="Z200" s="305"/>
    </row>
    <row r="201" spans="1:256" s="304" customFormat="1" ht="18" customHeight="1">
      <c r="A201" s="332"/>
      <c r="B201" s="331" t="s">
        <v>487</v>
      </c>
      <c r="C201" s="1749" t="s">
        <v>7</v>
      </c>
      <c r="D201" s="330">
        <v>12</v>
      </c>
      <c r="E201" s="289"/>
      <c r="F201" s="281"/>
      <c r="G201" s="306"/>
      <c r="H201" s="305"/>
      <c r="I201" s="305"/>
      <c r="J201" s="305"/>
      <c r="K201" s="305"/>
      <c r="L201" s="305"/>
      <c r="M201" s="305"/>
      <c r="N201" s="305"/>
      <c r="O201" s="305"/>
      <c r="P201" s="305"/>
      <c r="Q201" s="305"/>
      <c r="R201" s="305"/>
      <c r="S201" s="305"/>
      <c r="T201" s="305"/>
      <c r="U201" s="305"/>
      <c r="V201" s="305"/>
      <c r="W201" s="305"/>
      <c r="X201" s="305"/>
      <c r="Y201" s="305"/>
      <c r="Z201" s="305"/>
    </row>
    <row r="202" spans="1:256" s="304" customFormat="1" ht="17.25" customHeight="1">
      <c r="A202" s="332"/>
      <c r="B202" s="331" t="s">
        <v>486</v>
      </c>
      <c r="C202" s="1749" t="s">
        <v>7</v>
      </c>
      <c r="D202" s="330">
        <v>24</v>
      </c>
      <c r="E202" s="289"/>
      <c r="F202" s="281"/>
      <c r="G202" s="306"/>
      <c r="H202" s="305"/>
      <c r="I202" s="305"/>
      <c r="J202" s="305"/>
      <c r="K202" s="305"/>
      <c r="L202" s="305"/>
      <c r="M202" s="305"/>
      <c r="N202" s="305"/>
      <c r="O202" s="305"/>
      <c r="P202" s="305"/>
      <c r="Q202" s="305"/>
      <c r="R202" s="305"/>
      <c r="S202" s="305"/>
      <c r="T202" s="305"/>
      <c r="U202" s="305"/>
      <c r="V202" s="305"/>
      <c r="W202" s="305"/>
      <c r="X202" s="305"/>
      <c r="Y202" s="305"/>
      <c r="Z202" s="305"/>
    </row>
    <row r="203" spans="1:256" s="304" customFormat="1" ht="16.25" customHeight="1">
      <c r="A203" s="332"/>
      <c r="B203" s="331" t="s">
        <v>485</v>
      </c>
      <c r="C203" s="1749" t="s">
        <v>7</v>
      </c>
      <c r="D203" s="330">
        <v>2</v>
      </c>
      <c r="E203" s="289"/>
      <c r="F203" s="281"/>
      <c r="G203" s="306"/>
      <c r="H203" s="305"/>
      <c r="I203" s="305"/>
      <c r="J203" s="305"/>
      <c r="K203" s="305"/>
      <c r="L203" s="305"/>
      <c r="M203" s="305"/>
      <c r="N203" s="305"/>
      <c r="O203" s="305"/>
      <c r="P203" s="305"/>
      <c r="Q203" s="305"/>
      <c r="R203" s="305"/>
      <c r="S203" s="305"/>
      <c r="T203" s="305"/>
      <c r="U203" s="305"/>
      <c r="V203" s="305"/>
      <c r="W203" s="305"/>
      <c r="X203" s="305"/>
      <c r="Y203" s="305"/>
      <c r="Z203" s="305"/>
    </row>
    <row r="204" spans="1:256" s="304" customFormat="1" ht="18" customHeight="1">
      <c r="A204" s="329"/>
      <c r="B204" s="329"/>
      <c r="C204" s="1749"/>
      <c r="D204" s="328"/>
      <c r="E204" s="289"/>
      <c r="F204" s="281"/>
      <c r="G204" s="306"/>
      <c r="H204" s="305"/>
      <c r="I204" s="305"/>
      <c r="J204" s="305"/>
      <c r="K204" s="305"/>
      <c r="L204" s="305"/>
      <c r="M204" s="305"/>
      <c r="N204" s="305"/>
      <c r="O204" s="305"/>
      <c r="P204" s="305"/>
      <c r="Q204" s="305"/>
      <c r="R204" s="305"/>
      <c r="S204" s="305"/>
      <c r="T204" s="305"/>
      <c r="U204" s="305"/>
      <c r="V204" s="305"/>
      <c r="W204" s="305"/>
      <c r="X204" s="305"/>
      <c r="Y204" s="305"/>
      <c r="Z204" s="305"/>
    </row>
    <row r="205" spans="1:256" ht="18" customHeight="1">
      <c r="A205" s="137" t="s">
        <v>214</v>
      </c>
      <c r="B205" s="327" t="s">
        <v>484</v>
      </c>
      <c r="C205" s="1751"/>
      <c r="D205" s="126"/>
      <c r="E205" s="315"/>
      <c r="F205" s="314"/>
      <c r="G205" s="12"/>
      <c r="H205" s="12"/>
      <c r="I205" s="12"/>
      <c r="J205" s="12"/>
      <c r="K205" s="12"/>
      <c r="L205" s="12"/>
      <c r="M205" s="313"/>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row>
    <row r="206" spans="1:256" ht="18" customHeight="1">
      <c r="A206" s="137"/>
      <c r="B206" s="127" t="s">
        <v>483</v>
      </c>
      <c r="C206" s="1747" t="s">
        <v>7</v>
      </c>
      <c r="D206" s="317">
        <v>6</v>
      </c>
      <c r="E206" s="315"/>
      <c r="F206" s="197"/>
      <c r="G206" s="12"/>
      <c r="H206" s="12"/>
      <c r="I206" s="12"/>
      <c r="J206" s="12"/>
      <c r="K206" s="12"/>
      <c r="L206" s="12"/>
      <c r="M206" s="313"/>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12"/>
      <c r="IV206" s="12"/>
    </row>
    <row r="207" spans="1:256" ht="18" customHeight="1">
      <c r="A207" s="137"/>
      <c r="B207" s="127" t="s">
        <v>482</v>
      </c>
      <c r="C207" s="1747" t="s">
        <v>7</v>
      </c>
      <c r="D207" s="317">
        <v>2</v>
      </c>
      <c r="E207" s="315"/>
      <c r="F207" s="197"/>
      <c r="G207" s="12"/>
      <c r="H207" s="12"/>
      <c r="I207" s="12"/>
      <c r="J207" s="12"/>
      <c r="K207" s="12"/>
      <c r="L207" s="12"/>
      <c r="M207" s="313"/>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row>
    <row r="208" spans="1:256" ht="18" customHeight="1">
      <c r="A208" s="137"/>
      <c r="B208" s="127"/>
      <c r="D208" s="317"/>
      <c r="E208" s="315"/>
      <c r="F208" s="197"/>
      <c r="G208" s="12"/>
      <c r="H208" s="12"/>
      <c r="I208" s="12"/>
      <c r="J208" s="12"/>
      <c r="K208" s="12"/>
      <c r="L208" s="12"/>
      <c r="M208" s="313"/>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row>
    <row r="209" spans="1:256" ht="43.5" customHeight="1">
      <c r="A209" s="137" t="s">
        <v>468</v>
      </c>
      <c r="B209" s="155" t="s">
        <v>1176</v>
      </c>
      <c r="C209" s="1766"/>
      <c r="D209" s="317"/>
      <c r="E209" s="326"/>
      <c r="F209" s="314"/>
      <c r="G209" s="12"/>
      <c r="H209" s="12"/>
      <c r="I209" s="12"/>
      <c r="J209" s="12"/>
      <c r="K209" s="12"/>
      <c r="L209" s="12"/>
      <c r="M209" s="313"/>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row>
    <row r="210" spans="1:256" ht="18" customHeight="1">
      <c r="A210" s="137"/>
      <c r="B210" s="155"/>
      <c r="C210" s="1747" t="s">
        <v>7</v>
      </c>
      <c r="D210" s="317">
        <v>6</v>
      </c>
      <c r="E210" s="326"/>
      <c r="F210" s="197"/>
      <c r="G210" s="12"/>
      <c r="H210" s="12"/>
      <c r="I210" s="12"/>
      <c r="J210" s="12"/>
      <c r="K210" s="12"/>
      <c r="L210" s="12"/>
      <c r="M210" s="313"/>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row>
    <row r="211" spans="1:256" ht="18" customHeight="1">
      <c r="A211" s="137"/>
      <c r="B211" s="155"/>
      <c r="D211" s="317"/>
      <c r="E211" s="326"/>
      <c r="F211" s="197"/>
      <c r="G211" s="12"/>
      <c r="H211" s="12"/>
      <c r="I211" s="12"/>
      <c r="J211" s="12"/>
      <c r="K211" s="12"/>
      <c r="L211" s="12"/>
      <c r="M211" s="313"/>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row>
    <row r="212" spans="1:256" ht="44.25" customHeight="1">
      <c r="A212" s="137" t="s">
        <v>466</v>
      </c>
      <c r="B212" s="155" t="s">
        <v>1177</v>
      </c>
      <c r="C212" s="1766"/>
      <c r="D212" s="317"/>
      <c r="E212" s="326"/>
      <c r="F212" s="314"/>
      <c r="G212" s="12"/>
      <c r="H212" s="12"/>
      <c r="I212" s="12"/>
      <c r="J212" s="12"/>
      <c r="K212" s="12"/>
      <c r="L212" s="12"/>
      <c r="M212" s="313"/>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row>
    <row r="213" spans="1:256" ht="18" customHeight="1">
      <c r="A213" s="137"/>
      <c r="B213" s="155"/>
      <c r="C213" s="1747" t="s">
        <v>7</v>
      </c>
      <c r="D213" s="317">
        <v>2</v>
      </c>
      <c r="E213" s="326"/>
      <c r="F213" s="197"/>
      <c r="G213" s="12"/>
      <c r="H213" s="12"/>
      <c r="I213" s="12"/>
      <c r="J213" s="12"/>
      <c r="K213" s="12"/>
      <c r="L213" s="12"/>
      <c r="M213" s="313"/>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row>
    <row r="214" spans="1:256" ht="18" customHeight="1">
      <c r="A214" s="137"/>
      <c r="B214" s="155"/>
      <c r="D214" s="317"/>
      <c r="E214" s="326"/>
      <c r="F214" s="197"/>
      <c r="G214" s="12"/>
      <c r="H214" s="12"/>
      <c r="I214" s="12"/>
      <c r="J214" s="12"/>
      <c r="K214" s="12"/>
      <c r="L214" s="12"/>
      <c r="M214" s="313"/>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row>
    <row r="215" spans="1:256" ht="18" customHeight="1">
      <c r="A215" s="137" t="s">
        <v>481</v>
      </c>
      <c r="B215" s="155" t="s">
        <v>475</v>
      </c>
      <c r="C215" s="1766"/>
      <c r="D215" s="317"/>
      <c r="E215" s="326"/>
      <c r="F215" s="314"/>
      <c r="G215" s="12"/>
      <c r="H215" s="12"/>
      <c r="I215" s="12"/>
      <c r="J215" s="12"/>
      <c r="K215" s="12"/>
      <c r="L215" s="12"/>
      <c r="M215" s="313"/>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row>
    <row r="216" spans="1:256" ht="18" customHeight="1">
      <c r="A216" s="137"/>
      <c r="B216" s="155"/>
      <c r="C216" s="1766"/>
      <c r="D216" s="317"/>
      <c r="E216" s="326"/>
      <c r="F216" s="314"/>
      <c r="G216" s="12"/>
      <c r="H216" s="12"/>
      <c r="I216" s="12"/>
      <c r="J216" s="12"/>
      <c r="K216" s="12"/>
      <c r="L216" s="12"/>
      <c r="M216" s="313"/>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row>
    <row r="217" spans="1:256" ht="18" customHeight="1">
      <c r="A217" s="137"/>
      <c r="B217" s="235" t="s">
        <v>480</v>
      </c>
      <c r="C217" s="1747" t="s">
        <v>7</v>
      </c>
      <c r="D217" s="317">
        <v>20</v>
      </c>
      <c r="E217" s="326"/>
      <c r="F217" s="197"/>
      <c r="G217" s="12"/>
      <c r="H217" s="12"/>
      <c r="I217" s="12"/>
      <c r="J217" s="12"/>
      <c r="K217" s="12"/>
      <c r="L217" s="12"/>
      <c r="M217" s="313"/>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row>
    <row r="218" spans="1:256" ht="18" customHeight="1">
      <c r="A218" s="137"/>
      <c r="B218" s="155"/>
      <c r="C218" s="1766"/>
      <c r="D218" s="317"/>
      <c r="E218" s="326"/>
      <c r="F218" s="314"/>
      <c r="G218" s="12"/>
      <c r="H218" s="12"/>
      <c r="I218" s="12"/>
      <c r="J218" s="12"/>
      <c r="K218" s="12"/>
      <c r="L218" s="12"/>
      <c r="M218" s="313"/>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row>
    <row r="219" spans="1:256" ht="18" customHeight="1">
      <c r="A219" s="137"/>
      <c r="B219" s="155" t="s">
        <v>479</v>
      </c>
      <c r="C219" s="1766"/>
      <c r="D219" s="317"/>
      <c r="E219" s="326"/>
      <c r="F219" s="314"/>
      <c r="G219" s="12"/>
      <c r="H219" s="12"/>
      <c r="I219" s="12"/>
      <c r="J219" s="12"/>
      <c r="K219" s="12"/>
      <c r="L219" s="12"/>
      <c r="M219" s="313"/>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row>
    <row r="220" spans="1:256" ht="18" customHeight="1">
      <c r="A220" s="137"/>
      <c r="B220" s="155"/>
      <c r="C220" s="1747" t="s">
        <v>7</v>
      </c>
      <c r="D220" s="317">
        <v>16</v>
      </c>
      <c r="E220" s="326"/>
      <c r="F220" s="197"/>
      <c r="G220" s="12"/>
      <c r="H220" s="12"/>
      <c r="I220" s="12"/>
      <c r="J220" s="12"/>
      <c r="K220" s="12"/>
      <c r="L220" s="12"/>
      <c r="M220" s="313"/>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row>
    <row r="221" spans="1:256" ht="18" customHeight="1">
      <c r="A221" s="137"/>
      <c r="B221" s="155"/>
      <c r="C221" s="1766"/>
      <c r="D221" s="317"/>
      <c r="E221" s="326"/>
      <c r="F221" s="314"/>
      <c r="G221" s="12"/>
      <c r="H221" s="12"/>
      <c r="I221" s="12"/>
      <c r="J221" s="12"/>
      <c r="K221" s="12"/>
      <c r="L221" s="12"/>
      <c r="M221" s="313"/>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1:256" ht="18" customHeight="1">
      <c r="A222" s="137"/>
      <c r="B222" s="155" t="s">
        <v>473</v>
      </c>
      <c r="C222" s="1747" t="s">
        <v>7</v>
      </c>
      <c r="D222" s="317">
        <v>6</v>
      </c>
      <c r="E222" s="326"/>
      <c r="F222" s="197"/>
      <c r="G222" s="12"/>
      <c r="H222" s="12"/>
      <c r="I222" s="12"/>
      <c r="J222" s="12"/>
      <c r="K222" s="12"/>
      <c r="L222" s="12"/>
      <c r="M222" s="313"/>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1:256" ht="18" customHeight="1">
      <c r="A223" s="137"/>
      <c r="B223" s="155"/>
      <c r="C223" s="1766"/>
      <c r="D223" s="317"/>
      <c r="E223" s="326"/>
      <c r="F223" s="314"/>
      <c r="G223" s="12"/>
      <c r="H223" s="12"/>
      <c r="I223" s="12"/>
      <c r="J223" s="12"/>
      <c r="K223" s="12"/>
      <c r="L223" s="12"/>
      <c r="M223" s="313"/>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1:256" ht="18" customHeight="1">
      <c r="A224" s="137"/>
      <c r="B224" s="155" t="s">
        <v>472</v>
      </c>
      <c r="C224" s="1747" t="s">
        <v>7</v>
      </c>
      <c r="D224" s="317">
        <v>2</v>
      </c>
      <c r="E224" s="326"/>
      <c r="F224" s="197"/>
      <c r="G224" s="12"/>
      <c r="H224" s="12"/>
      <c r="I224" s="12"/>
      <c r="J224" s="12"/>
      <c r="K224" s="12"/>
      <c r="L224" s="12"/>
      <c r="M224" s="313"/>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1:256" ht="18" customHeight="1">
      <c r="A225" s="137"/>
      <c r="B225" s="155"/>
      <c r="C225" s="1766"/>
      <c r="D225" s="317"/>
      <c r="E225" s="326"/>
      <c r="F225" s="314"/>
      <c r="G225" s="12"/>
      <c r="H225" s="12"/>
      <c r="I225" s="12"/>
      <c r="J225" s="12"/>
      <c r="K225" s="12"/>
      <c r="L225" s="12"/>
      <c r="M225" s="313"/>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row>
    <row r="226" spans="1:256" ht="18" customHeight="1">
      <c r="A226" s="137"/>
      <c r="B226" s="155" t="s">
        <v>478</v>
      </c>
      <c r="C226" s="1747" t="s">
        <v>7</v>
      </c>
      <c r="D226" s="317">
        <v>2</v>
      </c>
      <c r="E226" s="326"/>
      <c r="F226" s="197"/>
      <c r="G226" s="12"/>
      <c r="H226" s="12"/>
      <c r="I226" s="12"/>
      <c r="J226" s="12"/>
      <c r="K226" s="12"/>
      <c r="L226" s="12"/>
      <c r="M226" s="313"/>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row>
    <row r="227" spans="1:256" ht="18" customHeight="1">
      <c r="A227" s="137"/>
      <c r="B227" s="155"/>
      <c r="C227" s="1766"/>
      <c r="D227" s="317"/>
      <c r="E227" s="326"/>
      <c r="F227" s="314"/>
      <c r="G227" s="12"/>
      <c r="H227" s="12"/>
      <c r="I227" s="12"/>
      <c r="J227" s="12"/>
      <c r="K227" s="12"/>
      <c r="L227" s="12"/>
      <c r="M227" s="313"/>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row>
    <row r="228" spans="1:256" ht="18" customHeight="1">
      <c r="A228" s="137"/>
      <c r="B228" s="155" t="s">
        <v>477</v>
      </c>
      <c r="C228" s="1747" t="s">
        <v>7</v>
      </c>
      <c r="D228" s="317">
        <v>16</v>
      </c>
      <c r="E228" s="326"/>
      <c r="F228" s="197"/>
      <c r="G228" s="12"/>
      <c r="H228" s="12"/>
      <c r="I228" s="12"/>
      <c r="J228" s="12"/>
      <c r="K228" s="12"/>
      <c r="L228" s="12"/>
      <c r="M228" s="313"/>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row>
    <row r="229" spans="1:256" ht="18" customHeight="1">
      <c r="A229" s="137"/>
      <c r="B229" s="127"/>
      <c r="D229" s="317"/>
      <c r="E229" s="315"/>
      <c r="F229" s="197"/>
      <c r="G229" s="12"/>
      <c r="H229" s="12"/>
      <c r="I229" s="12"/>
      <c r="J229" s="12"/>
      <c r="K229" s="12"/>
      <c r="L229" s="12"/>
      <c r="M229" s="313"/>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row>
    <row r="230" spans="1:256" ht="21.75" customHeight="1">
      <c r="A230" s="137" t="s">
        <v>476</v>
      </c>
      <c r="B230" s="127" t="s">
        <v>475</v>
      </c>
      <c r="C230" s="1766"/>
      <c r="D230" s="317"/>
      <c r="E230" s="315"/>
      <c r="F230" s="314"/>
      <c r="G230" s="12"/>
      <c r="H230" s="12"/>
      <c r="I230" s="12"/>
      <c r="J230" s="12"/>
      <c r="K230" s="12"/>
      <c r="L230" s="12"/>
      <c r="M230" s="313"/>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row>
    <row r="231" spans="1:256" ht="18" customHeight="1">
      <c r="A231" s="137"/>
      <c r="B231" s="127"/>
      <c r="C231" s="1766"/>
      <c r="D231" s="317"/>
      <c r="E231" s="315"/>
      <c r="F231" s="314"/>
      <c r="G231" s="12"/>
      <c r="H231" s="12"/>
      <c r="I231" s="12"/>
      <c r="J231" s="12"/>
      <c r="K231" s="12"/>
      <c r="L231" s="12"/>
      <c r="M231" s="313"/>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row>
    <row r="232" spans="1:256" ht="18" customHeight="1">
      <c r="A232" s="137"/>
      <c r="B232" s="127" t="s">
        <v>474</v>
      </c>
      <c r="C232" s="1747" t="s">
        <v>7</v>
      </c>
      <c r="D232" s="317">
        <v>8</v>
      </c>
      <c r="E232" s="315"/>
      <c r="F232" s="197"/>
      <c r="G232" s="12"/>
      <c r="H232" s="12"/>
      <c r="I232" s="12"/>
      <c r="J232" s="12"/>
      <c r="K232" s="12"/>
      <c r="L232" s="12"/>
      <c r="M232" s="313"/>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row>
    <row r="233" spans="1:256" ht="18" customHeight="1">
      <c r="A233" s="137"/>
      <c r="B233" s="127"/>
      <c r="C233" s="1766"/>
      <c r="D233" s="317"/>
      <c r="E233" s="315"/>
      <c r="F233" s="314"/>
      <c r="G233" s="12"/>
      <c r="H233" s="12"/>
      <c r="I233" s="12"/>
      <c r="J233" s="12"/>
      <c r="K233" s="12"/>
      <c r="L233" s="12"/>
      <c r="M233" s="313"/>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row>
    <row r="234" spans="1:256" ht="27.5" customHeight="1">
      <c r="A234" s="137"/>
      <c r="B234" s="127" t="s">
        <v>1133</v>
      </c>
      <c r="C234" s="1766"/>
      <c r="D234" s="317"/>
      <c r="E234" s="315"/>
      <c r="F234" s="314"/>
      <c r="G234" s="12"/>
      <c r="H234" s="12"/>
      <c r="I234" s="12"/>
      <c r="J234" s="12"/>
      <c r="K234" s="12"/>
      <c r="L234" s="12"/>
      <c r="M234" s="313"/>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row>
    <row r="235" spans="1:256" ht="18" customHeight="1">
      <c r="A235" s="137"/>
      <c r="B235" s="127"/>
      <c r="C235" s="1747" t="s">
        <v>7</v>
      </c>
      <c r="D235" s="317">
        <v>8</v>
      </c>
      <c r="E235" s="315"/>
      <c r="F235" s="197"/>
      <c r="G235" s="12"/>
      <c r="H235" s="12"/>
      <c r="I235" s="12"/>
      <c r="J235" s="12"/>
      <c r="K235" s="12"/>
      <c r="L235" s="12"/>
      <c r="M235" s="313"/>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row>
    <row r="236" spans="1:256" ht="18" customHeight="1">
      <c r="A236" s="137"/>
      <c r="B236" s="127"/>
      <c r="C236" s="1766"/>
      <c r="D236" s="317"/>
      <c r="E236" s="315"/>
      <c r="F236" s="314"/>
      <c r="G236" s="12"/>
      <c r="H236" s="12"/>
      <c r="I236" s="12"/>
      <c r="J236" s="12"/>
      <c r="K236" s="12"/>
      <c r="L236" s="12"/>
      <c r="M236" s="313"/>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row>
    <row r="237" spans="1:256" ht="18" customHeight="1">
      <c r="A237" s="137"/>
      <c r="B237" s="127" t="s">
        <v>473</v>
      </c>
      <c r="C237" s="1747" t="s">
        <v>7</v>
      </c>
      <c r="D237" s="317">
        <v>6</v>
      </c>
      <c r="E237" s="315"/>
      <c r="F237" s="197"/>
      <c r="G237" s="12"/>
      <c r="H237" s="12"/>
      <c r="I237" s="12"/>
      <c r="J237" s="12"/>
      <c r="K237" s="12"/>
      <c r="L237" s="12"/>
      <c r="M237" s="313"/>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row>
    <row r="238" spans="1:256" ht="18" customHeight="1">
      <c r="A238" s="137"/>
      <c r="B238" s="127"/>
      <c r="C238" s="1766"/>
      <c r="D238" s="317"/>
      <c r="E238" s="315"/>
      <c r="F238" s="314"/>
      <c r="G238" s="12"/>
      <c r="H238" s="12"/>
      <c r="I238" s="12"/>
      <c r="J238" s="12"/>
      <c r="K238" s="12"/>
      <c r="L238" s="12"/>
      <c r="M238" s="313"/>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row>
    <row r="239" spans="1:256" ht="18" customHeight="1">
      <c r="A239" s="137"/>
      <c r="B239" s="127" t="s">
        <v>472</v>
      </c>
      <c r="C239" s="1747" t="s">
        <v>7</v>
      </c>
      <c r="D239" s="317">
        <v>2</v>
      </c>
      <c r="E239" s="315"/>
      <c r="F239" s="197"/>
      <c r="G239" s="12"/>
      <c r="H239" s="12"/>
      <c r="I239" s="12"/>
      <c r="J239" s="12"/>
      <c r="K239" s="12"/>
      <c r="L239" s="12"/>
      <c r="M239" s="313"/>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row>
    <row r="240" spans="1:256" ht="18" customHeight="1">
      <c r="A240" s="137"/>
      <c r="B240" s="127"/>
      <c r="D240" s="317"/>
      <c r="E240" s="315"/>
      <c r="F240" s="197"/>
      <c r="G240" s="12"/>
      <c r="H240" s="12"/>
      <c r="I240" s="12"/>
      <c r="J240" s="12"/>
      <c r="K240" s="12"/>
      <c r="L240" s="12"/>
      <c r="M240" s="313"/>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row>
    <row r="241" spans="1:256" ht="18" customHeight="1">
      <c r="A241" s="137"/>
      <c r="B241" s="127" t="s">
        <v>471</v>
      </c>
      <c r="C241" s="1747" t="s">
        <v>7</v>
      </c>
      <c r="D241" s="317">
        <v>2</v>
      </c>
      <c r="E241" s="315"/>
      <c r="F241" s="197"/>
      <c r="G241" s="12"/>
      <c r="H241" s="12"/>
      <c r="I241" s="12"/>
      <c r="J241" s="12"/>
      <c r="K241" s="12"/>
      <c r="L241" s="12"/>
      <c r="M241" s="313"/>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row>
    <row r="242" spans="1:256" ht="18" customHeight="1">
      <c r="A242" s="137"/>
      <c r="B242" s="127"/>
      <c r="D242" s="317"/>
      <c r="E242" s="315"/>
      <c r="F242" s="197"/>
      <c r="G242" s="12"/>
      <c r="H242" s="12"/>
      <c r="I242" s="12"/>
      <c r="J242" s="12"/>
      <c r="K242" s="12"/>
      <c r="L242" s="12"/>
      <c r="M242" s="313"/>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row>
    <row r="243" spans="1:256" ht="18" customHeight="1">
      <c r="A243" s="137" t="s">
        <v>470</v>
      </c>
      <c r="B243" s="127" t="s">
        <v>469</v>
      </c>
      <c r="D243" s="323"/>
      <c r="E243" s="315"/>
      <c r="F243" s="314"/>
      <c r="G243" s="12"/>
      <c r="H243" s="12"/>
      <c r="I243" s="12"/>
      <c r="J243" s="12"/>
      <c r="K243" s="12"/>
      <c r="L243" s="12"/>
      <c r="M243" s="313"/>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row>
    <row r="244" spans="1:256" ht="18" customHeight="1">
      <c r="A244" s="137"/>
      <c r="B244" s="127"/>
      <c r="C244" s="1765" t="s">
        <v>86</v>
      </c>
      <c r="D244" s="323">
        <v>1235</v>
      </c>
      <c r="E244" s="315"/>
      <c r="F244" s="281"/>
      <c r="G244" s="12"/>
      <c r="H244" s="12"/>
      <c r="I244" s="12"/>
      <c r="J244" s="12"/>
      <c r="K244" s="12"/>
      <c r="L244" s="12"/>
      <c r="M244" s="313"/>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row>
    <row r="245" spans="1:256" ht="18" customHeight="1">
      <c r="A245" s="137"/>
      <c r="B245" s="127"/>
      <c r="D245" s="323"/>
      <c r="E245" s="315"/>
      <c r="F245" s="314"/>
      <c r="G245" s="12"/>
      <c r="H245" s="12"/>
      <c r="I245" s="12"/>
      <c r="J245" s="12"/>
      <c r="K245" s="12"/>
      <c r="L245" s="12"/>
      <c r="M245" s="313"/>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row>
    <row r="246" spans="1:256" ht="27.5" customHeight="1">
      <c r="A246" s="137" t="s">
        <v>468</v>
      </c>
      <c r="B246" s="127" t="s">
        <v>467</v>
      </c>
      <c r="D246" s="323"/>
      <c r="E246" s="315"/>
      <c r="F246" s="314"/>
      <c r="G246" s="12"/>
      <c r="H246" s="12"/>
      <c r="I246" s="12"/>
      <c r="J246" s="12"/>
      <c r="K246" s="12"/>
      <c r="L246" s="12"/>
      <c r="M246" s="313"/>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row>
    <row r="247" spans="1:256" ht="18" customHeight="1">
      <c r="A247" s="137"/>
      <c r="B247" s="127"/>
      <c r="C247" s="1765" t="s">
        <v>86</v>
      </c>
      <c r="D247" s="323">
        <v>1235</v>
      </c>
      <c r="E247" s="315"/>
      <c r="F247" s="281"/>
      <c r="G247" s="12"/>
      <c r="H247" s="12"/>
      <c r="I247" s="12"/>
      <c r="J247" s="12"/>
      <c r="K247" s="12"/>
      <c r="L247" s="12"/>
      <c r="M247" s="313"/>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row>
    <row r="248" spans="1:256" ht="18" customHeight="1">
      <c r="A248" s="137"/>
      <c r="B248" s="127"/>
      <c r="D248" s="323"/>
      <c r="E248" s="315"/>
      <c r="F248" s="314"/>
      <c r="G248" s="12"/>
      <c r="H248" s="12"/>
      <c r="I248" s="12"/>
      <c r="J248" s="12"/>
      <c r="K248" s="12"/>
      <c r="L248" s="12"/>
      <c r="M248" s="313"/>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row>
    <row r="249" spans="1:256" ht="80.25" customHeight="1">
      <c r="A249" s="137" t="s">
        <v>466</v>
      </c>
      <c r="B249" s="324" t="s">
        <v>1132</v>
      </c>
      <c r="D249" s="1196"/>
      <c r="E249" s="315"/>
      <c r="F249" s="1118"/>
      <c r="G249" s="12"/>
      <c r="H249" s="12"/>
      <c r="I249" s="12"/>
      <c r="J249" s="12"/>
      <c r="K249" s="12"/>
      <c r="L249" s="12"/>
      <c r="M249" s="313"/>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row>
    <row r="250" spans="1:256" ht="18" customHeight="1">
      <c r="A250" s="137"/>
      <c r="B250" s="127"/>
      <c r="C250" s="1767" t="s">
        <v>7</v>
      </c>
      <c r="D250" s="1196">
        <v>1</v>
      </c>
      <c r="E250" s="1253"/>
      <c r="F250" s="938"/>
      <c r="G250" s="12"/>
      <c r="H250" s="12"/>
      <c r="I250" s="12"/>
      <c r="J250" s="12"/>
      <c r="K250" s="12"/>
      <c r="L250" s="12"/>
      <c r="M250" s="313"/>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row>
    <row r="251" spans="1:256" s="320" customFormat="1" ht="18" customHeight="1" thickBot="1">
      <c r="A251" s="1270"/>
      <c r="B251" s="322"/>
      <c r="C251" s="1768"/>
      <c r="D251" s="1247"/>
      <c r="E251" s="1254"/>
      <c r="F251" s="1259"/>
      <c r="M251" s="321"/>
    </row>
    <row r="252" spans="1:256" ht="18" customHeight="1">
      <c r="A252" s="1122"/>
      <c r="B252" s="1171" t="s">
        <v>464</v>
      </c>
      <c r="C252" s="1976" t="s">
        <v>28</v>
      </c>
      <c r="D252" s="1198"/>
      <c r="E252" s="1255"/>
      <c r="F252" s="1260">
        <f>SUM(F167:F250)</f>
        <v>0</v>
      </c>
      <c r="G252" s="964"/>
      <c r="H252" s="12"/>
      <c r="I252" s="12"/>
      <c r="J252" s="12"/>
      <c r="K252" s="12"/>
      <c r="L252" s="12"/>
      <c r="M252" s="313"/>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row>
    <row r="253" spans="1:256" ht="18" customHeight="1">
      <c r="A253" s="1125"/>
      <c r="B253" s="318"/>
      <c r="C253" s="1769"/>
      <c r="D253" s="1199"/>
      <c r="E253" s="1253"/>
      <c r="F253" s="1118"/>
      <c r="G253" s="12"/>
      <c r="H253" s="12"/>
      <c r="I253" s="12"/>
      <c r="J253" s="12"/>
      <c r="K253" s="12"/>
      <c r="L253" s="12"/>
      <c r="M253" s="313"/>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row>
    <row r="254" spans="1:256" ht="18" customHeight="1">
      <c r="A254" s="1277"/>
      <c r="B254" s="1278"/>
      <c r="C254" s="1770"/>
      <c r="D254" s="1279"/>
      <c r="E254" s="1280"/>
      <c r="F254" s="1281"/>
      <c r="G254" s="1282"/>
      <c r="H254" s="12"/>
      <c r="I254" s="12"/>
      <c r="J254" s="12"/>
      <c r="K254" s="12"/>
      <c r="L254" s="12"/>
      <c r="M254" s="313"/>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s="310" customFormat="1" ht="14.25" customHeight="1">
      <c r="A255" s="1123"/>
      <c r="B255" s="958" t="s">
        <v>251</v>
      </c>
      <c r="C255" s="1977" t="s">
        <v>182</v>
      </c>
      <c r="D255" s="1248"/>
      <c r="E255" s="1126"/>
      <c r="F255" s="1115"/>
      <c r="G255" s="312"/>
      <c r="H255" s="311"/>
      <c r="I255" s="311"/>
      <c r="J255" s="311"/>
      <c r="K255" s="311"/>
      <c r="L255" s="311"/>
      <c r="M255" s="311"/>
      <c r="N255" s="311"/>
      <c r="O255" s="311"/>
      <c r="P255" s="311"/>
      <c r="Q255" s="311"/>
      <c r="R255" s="311"/>
      <c r="S255" s="311"/>
      <c r="T255" s="311"/>
      <c r="U255" s="311"/>
      <c r="V255" s="311"/>
      <c r="W255" s="311"/>
      <c r="X255" s="311"/>
      <c r="Y255" s="311"/>
      <c r="Z255" s="311"/>
    </row>
    <row r="256" spans="1:256" s="310" customFormat="1" ht="14.25" customHeight="1">
      <c r="A256" s="1271"/>
      <c r="B256" s="959" t="s">
        <v>243</v>
      </c>
      <c r="C256" s="1954" t="s">
        <v>182</v>
      </c>
      <c r="D256" s="1249"/>
      <c r="E256" s="1256"/>
      <c r="F256" s="1261"/>
      <c r="G256" s="312"/>
      <c r="H256" s="311"/>
      <c r="I256" s="311"/>
      <c r="J256" s="311"/>
      <c r="K256" s="311"/>
      <c r="L256" s="311"/>
      <c r="M256" s="311"/>
      <c r="N256" s="311"/>
      <c r="O256" s="311"/>
      <c r="P256" s="311"/>
      <c r="Q256" s="311"/>
      <c r="R256" s="311"/>
      <c r="S256" s="311"/>
      <c r="T256" s="311"/>
      <c r="U256" s="311"/>
      <c r="V256" s="311"/>
      <c r="W256" s="311"/>
      <c r="X256" s="311"/>
      <c r="Y256" s="311"/>
      <c r="Z256" s="311"/>
    </row>
    <row r="257" spans="1:26" s="304" customFormat="1" ht="14.25" customHeight="1">
      <c r="A257" s="935"/>
      <c r="B257" s="309"/>
      <c r="C257" s="1951"/>
      <c r="D257" s="1049"/>
      <c r="E257" s="934"/>
      <c r="F257" s="937"/>
      <c r="G257" s="306"/>
      <c r="H257" s="305"/>
      <c r="I257" s="305"/>
      <c r="J257" s="305"/>
      <c r="K257" s="305"/>
      <c r="L257" s="305"/>
      <c r="M257" s="305"/>
      <c r="N257" s="305"/>
      <c r="O257" s="305"/>
      <c r="P257" s="305"/>
      <c r="Q257" s="305"/>
      <c r="R257" s="305"/>
      <c r="S257" s="305"/>
      <c r="T257" s="305"/>
      <c r="U257" s="305"/>
      <c r="V257" s="305"/>
      <c r="W257" s="305"/>
      <c r="X257" s="305"/>
      <c r="Y257" s="305"/>
      <c r="Z257" s="305"/>
    </row>
    <row r="258" spans="1:26" s="304" customFormat="1" ht="14.25" customHeight="1">
      <c r="A258" s="1124"/>
      <c r="B258" s="960" t="s">
        <v>187</v>
      </c>
      <c r="C258" s="1978" t="s">
        <v>28</v>
      </c>
      <c r="D258" s="1250"/>
      <c r="E258" s="1126"/>
      <c r="F258" s="1115">
        <f>F130</f>
        <v>0</v>
      </c>
      <c r="G258" s="306"/>
      <c r="H258" s="305"/>
      <c r="I258" s="305"/>
      <c r="J258" s="305"/>
      <c r="K258" s="305"/>
      <c r="L258" s="305"/>
      <c r="M258" s="305"/>
      <c r="N258" s="305"/>
      <c r="O258" s="305"/>
      <c r="P258" s="305"/>
      <c r="Q258" s="305"/>
      <c r="R258" s="305"/>
      <c r="S258" s="305"/>
      <c r="T258" s="305"/>
      <c r="U258" s="305"/>
      <c r="V258" s="305"/>
      <c r="W258" s="305"/>
      <c r="X258" s="305"/>
      <c r="Y258" s="305"/>
      <c r="Z258" s="305"/>
    </row>
    <row r="259" spans="1:26" s="304" customFormat="1" ht="14.25" customHeight="1">
      <c r="A259" s="1124"/>
      <c r="B259" s="960" t="s">
        <v>465</v>
      </c>
      <c r="C259" s="1978" t="s">
        <v>28</v>
      </c>
      <c r="D259" s="1250"/>
      <c r="E259" s="1126"/>
      <c r="F259" s="1115">
        <f>F162</f>
        <v>0</v>
      </c>
      <c r="G259" s="306"/>
      <c r="H259" s="305"/>
      <c r="I259" s="305"/>
      <c r="J259" s="305"/>
      <c r="K259" s="305"/>
      <c r="L259" s="305"/>
      <c r="M259" s="305"/>
      <c r="N259" s="305"/>
      <c r="O259" s="305"/>
      <c r="P259" s="305"/>
      <c r="Q259" s="305"/>
      <c r="R259" s="305"/>
      <c r="S259" s="305"/>
      <c r="T259" s="305"/>
      <c r="U259" s="305"/>
      <c r="V259" s="305"/>
      <c r="W259" s="305"/>
      <c r="X259" s="305"/>
      <c r="Y259" s="305"/>
      <c r="Z259" s="305"/>
    </row>
    <row r="260" spans="1:26" s="304" customFormat="1" ht="14.25" customHeight="1">
      <c r="A260" s="1272"/>
      <c r="B260" s="966" t="s">
        <v>464</v>
      </c>
      <c r="C260" s="1978" t="s">
        <v>28</v>
      </c>
      <c r="D260" s="1251"/>
      <c r="E260" s="1257"/>
      <c r="F260" s="1262">
        <f>F252</f>
        <v>0</v>
      </c>
      <c r="G260" s="306"/>
      <c r="H260" s="305"/>
      <c r="I260" s="305"/>
      <c r="J260" s="305"/>
      <c r="K260" s="305"/>
      <c r="L260" s="305"/>
      <c r="M260" s="305"/>
      <c r="N260" s="305"/>
      <c r="O260" s="305"/>
      <c r="P260" s="305"/>
      <c r="Q260" s="305"/>
      <c r="R260" s="305"/>
      <c r="S260" s="305"/>
      <c r="T260" s="305"/>
      <c r="U260" s="305"/>
      <c r="V260" s="305"/>
      <c r="W260" s="305"/>
      <c r="X260" s="305"/>
      <c r="Y260" s="305"/>
      <c r="Z260" s="305"/>
    </row>
    <row r="261" spans="1:26" s="304" customFormat="1" ht="15" customHeight="1" thickBot="1">
      <c r="A261" s="1273"/>
      <c r="B261" s="961"/>
      <c r="C261" s="1979" t="s">
        <v>28</v>
      </c>
      <c r="D261" s="1252"/>
      <c r="E261" s="1258"/>
      <c r="F261" s="1263">
        <f>SUM(F258:F260)</f>
        <v>0</v>
      </c>
      <c r="G261" s="306"/>
      <c r="H261" s="305"/>
      <c r="I261" s="305"/>
      <c r="J261" s="305"/>
      <c r="K261" s="305"/>
      <c r="L261" s="305"/>
      <c r="M261" s="305"/>
      <c r="N261" s="305"/>
      <c r="O261" s="305"/>
      <c r="P261" s="305"/>
      <c r="Q261" s="305"/>
      <c r="R261" s="305"/>
      <c r="S261" s="305"/>
      <c r="T261" s="305"/>
      <c r="U261" s="305"/>
      <c r="V261" s="305"/>
      <c r="W261" s="305"/>
      <c r="X261" s="305"/>
      <c r="Y261" s="305"/>
      <c r="Z261" s="305"/>
    </row>
    <row r="262" spans="1:26" ht="15" customHeight="1" thickTop="1">
      <c r="A262" s="1061"/>
      <c r="C262" s="1771"/>
      <c r="E262" s="1117"/>
      <c r="F262" s="1117"/>
    </row>
    <row r="263" spans="1:26" ht="15" customHeight="1">
      <c r="A263" s="1061"/>
      <c r="C263" s="1771"/>
      <c r="D263" s="1061"/>
      <c r="E263" s="1128"/>
      <c r="F263" s="1117"/>
    </row>
    <row r="264" spans="1:26" s="199" customFormat="1" ht="17">
      <c r="A264" s="1271"/>
      <c r="B264" s="959" t="s">
        <v>242</v>
      </c>
      <c r="C264" s="1980"/>
      <c r="D264" s="1283"/>
      <c r="E264" s="1203"/>
      <c r="F264" s="1261"/>
      <c r="G264" s="303"/>
      <c r="H264" s="200"/>
      <c r="I264" s="200"/>
      <c r="J264" s="200"/>
      <c r="K264" s="200"/>
      <c r="L264" s="200"/>
      <c r="M264" s="200"/>
      <c r="N264" s="200"/>
      <c r="O264" s="200"/>
      <c r="P264" s="200"/>
      <c r="Q264" s="200"/>
      <c r="R264" s="200"/>
      <c r="S264" s="200"/>
      <c r="T264" s="200"/>
      <c r="U264" s="200"/>
      <c r="V264" s="200"/>
      <c r="W264" s="200"/>
      <c r="X264" s="200"/>
      <c r="Y264" s="200"/>
      <c r="Z264" s="200"/>
    </row>
    <row r="265" spans="1:26" s="190" customFormat="1" ht="16">
      <c r="A265" s="1274"/>
      <c r="B265" s="1022"/>
      <c r="C265" s="1772"/>
      <c r="D265" s="1284"/>
      <c r="E265" s="1287"/>
      <c r="F265" s="1264"/>
      <c r="G265" s="168"/>
      <c r="H265" s="260"/>
      <c r="I265" s="260"/>
      <c r="J265" s="260"/>
      <c r="K265" s="260"/>
      <c r="L265" s="260"/>
      <c r="M265" s="260"/>
      <c r="N265" s="260"/>
      <c r="O265" s="260"/>
      <c r="P265" s="260"/>
      <c r="Q265" s="260"/>
      <c r="R265" s="260"/>
      <c r="S265" s="260"/>
      <c r="T265" s="260"/>
      <c r="U265" s="260"/>
      <c r="V265" s="260"/>
      <c r="W265" s="260"/>
      <c r="X265" s="260"/>
      <c r="Y265" s="260"/>
      <c r="Z265" s="260"/>
    </row>
    <row r="266" spans="1:26" s="190" customFormat="1" ht="17">
      <c r="A266" s="1275" t="s">
        <v>8</v>
      </c>
      <c r="B266" s="1023" t="s">
        <v>237</v>
      </c>
      <c r="C266" s="1773"/>
      <c r="D266" s="1285"/>
      <c r="E266" s="1288"/>
      <c r="F266" s="1265"/>
      <c r="G266" s="125"/>
      <c r="H266" s="124"/>
      <c r="I266" s="124"/>
      <c r="J266" s="124"/>
      <c r="K266" s="124"/>
      <c r="L266" s="124"/>
      <c r="M266" s="124"/>
      <c r="N266" s="124"/>
      <c r="O266" s="124"/>
      <c r="P266" s="124"/>
      <c r="Q266" s="124"/>
      <c r="R266" s="124"/>
      <c r="S266" s="124"/>
      <c r="T266" s="124"/>
      <c r="U266" s="124"/>
      <c r="V266" s="124"/>
      <c r="W266" s="124"/>
      <c r="X266" s="124"/>
      <c r="Y266" s="124"/>
      <c r="Z266" s="124"/>
    </row>
    <row r="267" spans="1:26" s="190" customFormat="1" ht="14">
      <c r="A267" s="1173"/>
      <c r="B267" s="124"/>
      <c r="C267" s="1774"/>
      <c r="D267" s="1286"/>
      <c r="E267" s="1289"/>
      <c r="F267" s="1266"/>
      <c r="G267" s="125"/>
      <c r="H267" s="124"/>
      <c r="I267" s="124"/>
      <c r="J267" s="124"/>
      <c r="K267" s="124"/>
      <c r="L267" s="124"/>
      <c r="M267" s="124"/>
      <c r="N267" s="124"/>
      <c r="O267" s="124"/>
      <c r="P267" s="124"/>
      <c r="Q267" s="124"/>
      <c r="R267" s="124"/>
      <c r="S267" s="124"/>
      <c r="T267" s="124"/>
      <c r="U267" s="124"/>
      <c r="V267" s="124"/>
      <c r="W267" s="124"/>
      <c r="X267" s="124"/>
      <c r="Y267" s="124"/>
      <c r="Z267" s="124"/>
    </row>
    <row r="268" spans="1:26" s="190" customFormat="1" ht="28">
      <c r="A268" s="1276" t="s">
        <v>10</v>
      </c>
      <c r="B268" s="302" t="s">
        <v>463</v>
      </c>
      <c r="C268" s="1747"/>
      <c r="D268" s="1286"/>
      <c r="E268" s="1289"/>
      <c r="F268" s="1266"/>
      <c r="G268" s="125"/>
      <c r="H268" s="124"/>
      <c r="I268" s="124"/>
      <c r="J268" s="124"/>
      <c r="K268" s="124"/>
      <c r="L268" s="124"/>
      <c r="M268" s="124"/>
      <c r="N268" s="124"/>
      <c r="O268" s="124"/>
      <c r="P268" s="124"/>
      <c r="Q268" s="124"/>
      <c r="R268" s="124"/>
      <c r="S268" s="124"/>
      <c r="T268" s="124"/>
      <c r="U268" s="124"/>
      <c r="V268" s="124"/>
      <c r="W268" s="124"/>
      <c r="X268" s="124"/>
      <c r="Y268" s="124"/>
      <c r="Z268" s="124"/>
    </row>
    <row r="269" spans="1:26" s="190" customFormat="1" ht="14">
      <c r="A269" s="137"/>
      <c r="B269" s="275" t="s">
        <v>414</v>
      </c>
      <c r="C269" s="1765" t="s">
        <v>86</v>
      </c>
      <c r="D269" s="278">
        <v>310</v>
      </c>
      <c r="E269" s="198"/>
      <c r="F269" s="938"/>
      <c r="G269" s="125"/>
      <c r="H269" s="124"/>
      <c r="I269" s="124"/>
      <c r="J269" s="124"/>
      <c r="K269" s="124"/>
      <c r="L269" s="124"/>
      <c r="M269" s="124"/>
      <c r="N269" s="124"/>
      <c r="O269" s="124"/>
      <c r="P269" s="124"/>
      <c r="Q269" s="124"/>
      <c r="R269" s="124"/>
      <c r="S269" s="124"/>
      <c r="T269" s="124"/>
      <c r="U269" s="124"/>
      <c r="V269" s="124"/>
      <c r="W269" s="124"/>
      <c r="X269" s="124"/>
      <c r="Y269" s="124"/>
      <c r="Z269" s="124"/>
    </row>
    <row r="270" spans="1:26" s="190" customFormat="1" ht="14">
      <c r="A270" s="137"/>
      <c r="B270" s="275" t="s">
        <v>413</v>
      </c>
      <c r="C270" s="1765" t="s">
        <v>86</v>
      </c>
      <c r="D270" s="278">
        <v>350</v>
      </c>
      <c r="E270" s="198"/>
      <c r="F270" s="938"/>
      <c r="G270" s="125"/>
      <c r="H270" s="124"/>
      <c r="I270" s="124"/>
      <c r="J270" s="124"/>
      <c r="K270" s="124"/>
      <c r="L270" s="124"/>
      <c r="M270" s="124"/>
      <c r="N270" s="124"/>
      <c r="O270" s="124"/>
      <c r="P270" s="124"/>
      <c r="Q270" s="124"/>
      <c r="R270" s="124"/>
      <c r="S270" s="124"/>
      <c r="T270" s="124"/>
      <c r="U270" s="124"/>
      <c r="V270" s="124"/>
      <c r="W270" s="124"/>
      <c r="X270" s="124"/>
      <c r="Y270" s="124"/>
      <c r="Z270" s="124"/>
    </row>
    <row r="271" spans="1:26" s="190" customFormat="1" ht="14">
      <c r="A271" s="137"/>
      <c r="B271" s="275" t="s">
        <v>412</v>
      </c>
      <c r="C271" s="1765" t="s">
        <v>86</v>
      </c>
      <c r="D271" s="278">
        <v>240</v>
      </c>
      <c r="E271" s="198"/>
      <c r="F271" s="938"/>
      <c r="G271" s="125"/>
      <c r="H271" s="124"/>
      <c r="I271" s="124"/>
      <c r="J271" s="124"/>
      <c r="K271" s="124"/>
      <c r="L271" s="124"/>
      <c r="M271" s="124"/>
      <c r="N271" s="124"/>
      <c r="O271" s="124"/>
      <c r="P271" s="124"/>
      <c r="Q271" s="124"/>
      <c r="R271" s="124"/>
      <c r="S271" s="124"/>
      <c r="T271" s="124"/>
      <c r="U271" s="124"/>
      <c r="V271" s="124"/>
      <c r="W271" s="124"/>
      <c r="X271" s="124"/>
      <c r="Y271" s="124"/>
      <c r="Z271" s="124"/>
    </row>
    <row r="272" spans="1:26" s="190" customFormat="1" ht="14">
      <c r="A272" s="137"/>
      <c r="B272" s="275" t="s">
        <v>411</v>
      </c>
      <c r="C272" s="1765" t="s">
        <v>86</v>
      </c>
      <c r="D272" s="278">
        <v>145</v>
      </c>
      <c r="E272" s="198"/>
      <c r="F272" s="938"/>
      <c r="G272" s="125"/>
      <c r="H272" s="124"/>
      <c r="I272" s="124"/>
      <c r="J272" s="124"/>
      <c r="K272" s="124"/>
      <c r="L272" s="124"/>
      <c r="M272" s="124"/>
      <c r="N272" s="124"/>
      <c r="O272" s="124"/>
      <c r="P272" s="124"/>
      <c r="Q272" s="124"/>
      <c r="R272" s="124"/>
      <c r="S272" s="124"/>
      <c r="T272" s="124"/>
      <c r="U272" s="124"/>
      <c r="V272" s="124"/>
      <c r="W272" s="124"/>
      <c r="X272" s="124"/>
      <c r="Y272" s="124"/>
      <c r="Z272" s="124"/>
    </row>
    <row r="273" spans="1:26" s="190" customFormat="1" ht="15" thickBot="1">
      <c r="A273" s="1173"/>
      <c r="B273" s="1290"/>
      <c r="C273" s="1752"/>
      <c r="D273" s="1293"/>
      <c r="E273" s="198"/>
      <c r="F273" s="1266"/>
      <c r="G273" s="125"/>
      <c r="H273" s="124"/>
      <c r="I273" s="124"/>
      <c r="J273" s="124"/>
      <c r="K273" s="124"/>
      <c r="L273" s="124"/>
      <c r="M273" s="124"/>
      <c r="N273" s="124"/>
      <c r="O273" s="124"/>
      <c r="P273" s="124"/>
      <c r="Q273" s="124"/>
      <c r="R273" s="124"/>
      <c r="S273" s="124"/>
      <c r="T273" s="124"/>
      <c r="U273" s="124"/>
      <c r="V273" s="124"/>
      <c r="W273" s="124"/>
      <c r="X273" s="124"/>
      <c r="Y273" s="124"/>
      <c r="Z273" s="124"/>
    </row>
    <row r="274" spans="1:26" s="190" customFormat="1" ht="27" customHeight="1">
      <c r="A274" s="1305"/>
      <c r="B274" s="1291" t="s">
        <v>462</v>
      </c>
      <c r="C274" s="1981" t="s">
        <v>181</v>
      </c>
      <c r="D274" s="1294"/>
      <c r="E274" s="1298"/>
      <c r="F274" s="1267">
        <f>SUM(F269:F273)</f>
        <v>0</v>
      </c>
      <c r="G274" s="125"/>
      <c r="H274" s="124"/>
      <c r="I274" s="124"/>
      <c r="J274" s="124"/>
      <c r="K274" s="124"/>
      <c r="L274" s="124"/>
      <c r="M274" s="124"/>
      <c r="N274" s="124"/>
      <c r="O274" s="124"/>
      <c r="P274" s="124"/>
      <c r="Q274" s="124"/>
      <c r="R274" s="124"/>
      <c r="S274" s="124"/>
      <c r="T274" s="124"/>
      <c r="U274" s="124"/>
      <c r="V274" s="124"/>
      <c r="W274" s="124"/>
      <c r="X274" s="124"/>
      <c r="Y274" s="124"/>
      <c r="Z274" s="124"/>
    </row>
    <row r="275" spans="1:26" s="190" customFormat="1" ht="14">
      <c r="A275" s="1306"/>
      <c r="B275" s="1168"/>
      <c r="C275" s="1775"/>
      <c r="D275" s="1302"/>
      <c r="E275" s="1303"/>
      <c r="F275" s="1304"/>
      <c r="G275" s="1168"/>
      <c r="H275" s="124"/>
      <c r="I275" s="124"/>
      <c r="J275" s="124"/>
      <c r="K275" s="124"/>
      <c r="L275" s="124"/>
      <c r="M275" s="124"/>
      <c r="N275" s="124"/>
      <c r="O275" s="124"/>
      <c r="P275" s="124"/>
      <c r="Q275" s="124"/>
      <c r="R275" s="124"/>
      <c r="S275" s="124"/>
      <c r="T275" s="124"/>
      <c r="U275" s="124"/>
      <c r="V275" s="124"/>
      <c r="W275" s="124"/>
      <c r="X275" s="124"/>
      <c r="Y275" s="124"/>
      <c r="Z275" s="124"/>
    </row>
    <row r="276" spans="1:26" s="190" customFormat="1" ht="14">
      <c r="A276" s="1175"/>
      <c r="B276" s="1176"/>
      <c r="C276" s="1776"/>
      <c r="D276" s="1296"/>
      <c r="E276" s="1299"/>
      <c r="F276" s="1268"/>
      <c r="G276" s="125"/>
      <c r="H276" s="124"/>
      <c r="I276" s="124"/>
      <c r="J276" s="124"/>
      <c r="K276" s="124"/>
      <c r="L276" s="124"/>
      <c r="M276" s="124"/>
      <c r="N276" s="124"/>
      <c r="O276" s="124"/>
      <c r="P276" s="124"/>
      <c r="Q276" s="124"/>
      <c r="R276" s="124"/>
      <c r="S276" s="124"/>
      <c r="T276" s="124"/>
      <c r="U276" s="124"/>
      <c r="V276" s="124"/>
      <c r="W276" s="124"/>
      <c r="X276" s="124"/>
      <c r="Y276" s="124"/>
      <c r="Z276" s="124"/>
    </row>
    <row r="277" spans="1:26" s="190" customFormat="1" ht="17">
      <c r="A277" s="1024" t="s">
        <v>78</v>
      </c>
      <c r="B277" s="1292" t="s">
        <v>11</v>
      </c>
      <c r="C277" s="1982" t="s">
        <v>182</v>
      </c>
      <c r="D277" s="1297"/>
      <c r="E277" s="1300"/>
      <c r="F277" s="1269"/>
      <c r="G277" s="125"/>
      <c r="H277" s="124"/>
      <c r="I277" s="124"/>
      <c r="J277" s="124"/>
      <c r="K277" s="124"/>
      <c r="L277" s="124"/>
      <c r="M277" s="124"/>
      <c r="N277" s="124"/>
      <c r="O277" s="124"/>
      <c r="P277" s="124"/>
      <c r="Q277" s="124"/>
      <c r="R277" s="124"/>
      <c r="S277" s="124"/>
      <c r="T277" s="124"/>
      <c r="U277" s="124"/>
      <c r="V277" s="124"/>
      <c r="W277" s="124"/>
      <c r="X277" s="124"/>
      <c r="Y277" s="124"/>
      <c r="Z277" s="124"/>
    </row>
    <row r="278" spans="1:26" s="190" customFormat="1" ht="14">
      <c r="A278" s="137"/>
      <c r="B278" s="1061"/>
      <c r="C278" s="1752"/>
      <c r="D278" s="1295"/>
      <c r="E278" s="198"/>
      <c r="F278" s="1266"/>
      <c r="G278" s="125"/>
      <c r="H278" s="124"/>
      <c r="I278" s="124"/>
      <c r="J278" s="124"/>
      <c r="K278" s="124"/>
      <c r="L278" s="124"/>
      <c r="M278" s="124"/>
      <c r="N278" s="124"/>
      <c r="O278" s="124"/>
      <c r="P278" s="124"/>
      <c r="Q278" s="124"/>
      <c r="R278" s="124"/>
      <c r="S278" s="124"/>
      <c r="T278" s="124"/>
      <c r="U278" s="124"/>
      <c r="V278" s="124"/>
      <c r="W278" s="124"/>
      <c r="X278" s="124"/>
      <c r="Y278" s="124"/>
      <c r="Z278" s="124"/>
    </row>
    <row r="279" spans="1:26" s="190" customFormat="1" ht="69.75" customHeight="1">
      <c r="A279" s="165" t="s">
        <v>80</v>
      </c>
      <c r="B279" s="1195" t="s">
        <v>461</v>
      </c>
      <c r="C279" s="1752"/>
      <c r="D279" s="1295"/>
      <c r="E279" s="198"/>
      <c r="F279" s="1266"/>
      <c r="G279" s="125"/>
      <c r="H279" s="124"/>
      <c r="I279" s="124"/>
      <c r="J279" s="124"/>
      <c r="K279" s="124"/>
      <c r="L279" s="124"/>
      <c r="M279" s="124"/>
      <c r="N279" s="124"/>
      <c r="O279" s="124"/>
      <c r="P279" s="124"/>
      <c r="Q279" s="124"/>
      <c r="R279" s="124"/>
      <c r="S279" s="124"/>
      <c r="T279" s="124"/>
      <c r="U279" s="124"/>
      <c r="V279" s="124"/>
      <c r="W279" s="124"/>
      <c r="X279" s="124"/>
      <c r="Y279" s="124"/>
      <c r="Z279" s="124"/>
    </row>
    <row r="280" spans="1:26" s="190" customFormat="1" ht="17">
      <c r="A280" s="137"/>
      <c r="B280" s="275" t="s">
        <v>414</v>
      </c>
      <c r="C280" s="1747" t="s">
        <v>1108</v>
      </c>
      <c r="D280" s="278">
        <v>543.70000000000005</v>
      </c>
      <c r="E280" s="198"/>
      <c r="F280" s="281"/>
      <c r="G280" s="125"/>
      <c r="H280" s="124"/>
      <c r="I280" s="124"/>
      <c r="J280" s="124"/>
      <c r="K280" s="124"/>
      <c r="L280" s="124"/>
      <c r="M280" s="124"/>
      <c r="N280" s="124"/>
      <c r="O280" s="124"/>
      <c r="P280" s="124"/>
      <c r="Q280" s="124"/>
      <c r="R280" s="124"/>
      <c r="S280" s="124"/>
      <c r="T280" s="124"/>
      <c r="U280" s="124"/>
      <c r="V280" s="124"/>
      <c r="W280" s="124"/>
      <c r="X280" s="124"/>
      <c r="Y280" s="124"/>
      <c r="Z280" s="124"/>
    </row>
    <row r="281" spans="1:26" s="190" customFormat="1" ht="17">
      <c r="A281" s="137"/>
      <c r="B281" s="275" t="s">
        <v>413</v>
      </c>
      <c r="C281" s="1747" t="s">
        <v>1108</v>
      </c>
      <c r="D281" s="278">
        <v>566</v>
      </c>
      <c r="E281" s="198"/>
      <c r="F281" s="281"/>
      <c r="G281" s="125"/>
      <c r="H281" s="124"/>
      <c r="I281" s="124"/>
      <c r="J281" s="124"/>
      <c r="K281" s="124"/>
      <c r="L281" s="124"/>
      <c r="M281" s="124"/>
      <c r="N281" s="124"/>
      <c r="O281" s="124"/>
      <c r="P281" s="124"/>
      <c r="Q281" s="124"/>
      <c r="R281" s="124"/>
      <c r="S281" s="124"/>
      <c r="T281" s="124"/>
      <c r="U281" s="124"/>
      <c r="V281" s="124"/>
      <c r="W281" s="124"/>
      <c r="X281" s="124"/>
      <c r="Y281" s="124"/>
      <c r="Z281" s="124"/>
    </row>
    <row r="282" spans="1:26" s="190" customFormat="1" ht="17">
      <c r="A282" s="137"/>
      <c r="B282" s="275" t="s">
        <v>412</v>
      </c>
      <c r="C282" s="1747" t="s">
        <v>1108</v>
      </c>
      <c r="D282" s="278">
        <v>163.44999999999999</v>
      </c>
      <c r="E282" s="198"/>
      <c r="F282" s="281"/>
      <c r="G282" s="125"/>
      <c r="H282" s="124"/>
      <c r="I282" s="124"/>
      <c r="J282" s="124"/>
      <c r="K282" s="124"/>
      <c r="L282" s="124"/>
      <c r="M282" s="124"/>
      <c r="N282" s="124"/>
      <c r="O282" s="124"/>
      <c r="P282" s="124"/>
      <c r="Q282" s="124"/>
      <c r="R282" s="124"/>
      <c r="S282" s="124"/>
      <c r="T282" s="124"/>
      <c r="U282" s="124"/>
      <c r="V282" s="124"/>
      <c r="W282" s="124"/>
      <c r="X282" s="124"/>
      <c r="Y282" s="124"/>
      <c r="Z282" s="124"/>
    </row>
    <row r="283" spans="1:26" s="190" customFormat="1" ht="17">
      <c r="A283" s="137"/>
      <c r="B283" s="275" t="s">
        <v>411</v>
      </c>
      <c r="C283" s="1747" t="s">
        <v>1108</v>
      </c>
      <c r="D283" s="278">
        <v>98.75</v>
      </c>
      <c r="E283" s="198"/>
      <c r="F283" s="281"/>
      <c r="G283" s="125"/>
      <c r="H283" s="124"/>
      <c r="I283" s="124"/>
      <c r="J283" s="124"/>
      <c r="K283" s="124"/>
      <c r="L283" s="124"/>
      <c r="M283" s="124"/>
      <c r="N283" s="124"/>
      <c r="O283" s="124"/>
      <c r="P283" s="124"/>
      <c r="Q283" s="124"/>
      <c r="R283" s="124"/>
      <c r="S283" s="124"/>
      <c r="T283" s="124"/>
      <c r="U283" s="124"/>
      <c r="V283" s="124"/>
      <c r="W283" s="124"/>
      <c r="X283" s="124"/>
      <c r="Y283" s="124"/>
      <c r="Z283" s="124"/>
    </row>
    <row r="284" spans="1:26" s="190" customFormat="1" ht="14">
      <c r="A284" s="137"/>
      <c r="B284" s="275"/>
      <c r="C284" s="1747"/>
      <c r="D284" s="278"/>
      <c r="E284" s="198"/>
      <c r="F284" s="281"/>
      <c r="G284" s="125"/>
      <c r="H284" s="124"/>
      <c r="I284" s="124"/>
      <c r="J284" s="124"/>
      <c r="K284" s="124"/>
      <c r="L284" s="124"/>
      <c r="M284" s="124"/>
      <c r="N284" s="124"/>
      <c r="O284" s="124"/>
      <c r="P284" s="124"/>
      <c r="Q284" s="124"/>
      <c r="R284" s="124"/>
      <c r="S284" s="124"/>
      <c r="T284" s="124"/>
      <c r="U284" s="124"/>
      <c r="V284" s="124"/>
      <c r="W284" s="124"/>
      <c r="X284" s="124"/>
      <c r="Y284" s="124"/>
      <c r="Z284" s="124"/>
    </row>
    <row r="285" spans="1:26" s="190" customFormat="1" ht="70">
      <c r="A285" s="165" t="s">
        <v>87</v>
      </c>
      <c r="B285" s="264" t="s">
        <v>460</v>
      </c>
      <c r="C285" s="1747"/>
      <c r="D285" s="202"/>
      <c r="E285" s="198"/>
      <c r="F285" s="197"/>
      <c r="G285" s="125"/>
      <c r="H285" s="124"/>
      <c r="I285" s="124"/>
      <c r="J285" s="124"/>
      <c r="K285" s="124"/>
      <c r="L285" s="124"/>
      <c r="M285" s="124"/>
      <c r="N285" s="124"/>
      <c r="O285" s="124"/>
      <c r="P285" s="124"/>
      <c r="Q285" s="124"/>
      <c r="R285" s="124"/>
      <c r="S285" s="124"/>
      <c r="T285" s="124"/>
      <c r="U285" s="124"/>
      <c r="V285" s="124"/>
      <c r="W285" s="124"/>
      <c r="X285" s="124"/>
      <c r="Y285" s="124"/>
      <c r="Z285" s="124"/>
    </row>
    <row r="286" spans="1:26" s="190" customFormat="1" ht="17">
      <c r="A286" s="137"/>
      <c r="B286" s="275" t="s">
        <v>459</v>
      </c>
      <c r="C286" s="1747" t="s">
        <v>1108</v>
      </c>
      <c r="D286" s="278">
        <v>5.4</v>
      </c>
      <c r="E286" s="198"/>
      <c r="F286" s="281"/>
      <c r="G286" s="125"/>
      <c r="H286" s="124"/>
      <c r="I286" s="124"/>
      <c r="J286" s="124"/>
      <c r="K286" s="124"/>
      <c r="L286" s="124"/>
      <c r="M286" s="124"/>
      <c r="N286" s="124"/>
      <c r="O286" s="124"/>
      <c r="P286" s="124"/>
      <c r="Q286" s="124"/>
      <c r="R286" s="124"/>
      <c r="S286" s="124"/>
      <c r="T286" s="124"/>
      <c r="U286" s="124"/>
      <c r="V286" s="124"/>
      <c r="W286" s="124"/>
      <c r="X286" s="124"/>
      <c r="Y286" s="124"/>
      <c r="Z286" s="124"/>
    </row>
    <row r="287" spans="1:26" s="190" customFormat="1" ht="14">
      <c r="A287" s="137"/>
      <c r="B287" s="275"/>
      <c r="C287" s="1747"/>
      <c r="D287" s="278"/>
      <c r="E287" s="198"/>
      <c r="F287" s="281"/>
      <c r="G287" s="125"/>
      <c r="H287" s="124"/>
      <c r="I287" s="124"/>
      <c r="J287" s="124"/>
      <c r="K287" s="124"/>
      <c r="L287" s="124"/>
      <c r="M287" s="124"/>
      <c r="N287" s="124"/>
      <c r="O287" s="124"/>
      <c r="P287" s="124"/>
      <c r="Q287" s="124"/>
      <c r="R287" s="124"/>
      <c r="S287" s="124"/>
      <c r="T287" s="124"/>
      <c r="U287" s="124"/>
      <c r="V287" s="124"/>
      <c r="W287" s="124"/>
      <c r="X287" s="124"/>
      <c r="Y287" s="124"/>
      <c r="Z287" s="124"/>
    </row>
    <row r="288" spans="1:26" s="190" customFormat="1" ht="14">
      <c r="A288" s="165" t="s">
        <v>101</v>
      </c>
      <c r="B288" s="127" t="s">
        <v>458</v>
      </c>
      <c r="C288" s="1747"/>
      <c r="D288" s="278"/>
      <c r="E288" s="280"/>
      <c r="F288" s="197"/>
      <c r="G288" s="968"/>
      <c r="H288" s="124"/>
      <c r="I288" s="124"/>
      <c r="J288" s="124"/>
      <c r="K288" s="124"/>
      <c r="L288" s="124"/>
      <c r="M288" s="124"/>
      <c r="N288" s="124"/>
      <c r="O288" s="124"/>
      <c r="P288" s="124"/>
      <c r="Q288" s="124"/>
      <c r="R288" s="124"/>
      <c r="S288" s="124"/>
      <c r="T288" s="124"/>
      <c r="U288" s="124"/>
      <c r="V288" s="124"/>
      <c r="W288" s="124"/>
      <c r="X288" s="124"/>
      <c r="Y288" s="124"/>
      <c r="Z288" s="124"/>
    </row>
    <row r="289" spans="1:26" s="190" customFormat="1" ht="18" customHeight="1">
      <c r="A289" s="137"/>
      <c r="B289" s="275" t="s">
        <v>414</v>
      </c>
      <c r="C289" s="1747" t="s">
        <v>1109</v>
      </c>
      <c r="D289" s="278">
        <v>346.3</v>
      </c>
      <c r="E289" s="198"/>
      <c r="F289" s="281"/>
      <c r="G289" s="970"/>
      <c r="H289" s="124"/>
      <c r="I289" s="124"/>
      <c r="J289" s="124"/>
      <c r="K289" s="124"/>
      <c r="L289" s="124"/>
      <c r="M289" s="124"/>
      <c r="N289" s="124"/>
      <c r="O289" s="124"/>
      <c r="P289" s="124"/>
      <c r="Q289" s="124"/>
      <c r="R289" s="124"/>
      <c r="S289" s="124"/>
      <c r="T289" s="124"/>
      <c r="U289" s="124"/>
      <c r="V289" s="124"/>
      <c r="W289" s="124"/>
      <c r="X289" s="124"/>
      <c r="Y289" s="124"/>
      <c r="Z289" s="124"/>
    </row>
    <row r="290" spans="1:26" s="190" customFormat="1" ht="18" customHeight="1">
      <c r="A290" s="137"/>
      <c r="B290" s="275" t="s">
        <v>413</v>
      </c>
      <c r="C290" s="1747" t="s">
        <v>1109</v>
      </c>
      <c r="D290" s="278">
        <v>380.85</v>
      </c>
      <c r="E290" s="198"/>
      <c r="F290" s="281"/>
      <c r="G290" s="970"/>
      <c r="H290" s="124"/>
      <c r="I290" s="124"/>
      <c r="J290" s="124"/>
      <c r="K290" s="124"/>
      <c r="L290" s="124"/>
      <c r="M290" s="124"/>
      <c r="N290" s="124"/>
      <c r="O290" s="124"/>
      <c r="P290" s="124"/>
      <c r="Q290" s="124"/>
      <c r="R290" s="124"/>
      <c r="S290" s="124"/>
      <c r="T290" s="124"/>
      <c r="U290" s="124"/>
      <c r="V290" s="124"/>
      <c r="W290" s="124"/>
      <c r="X290" s="124"/>
      <c r="Y290" s="124"/>
      <c r="Z290" s="124"/>
    </row>
    <row r="291" spans="1:26" s="190" customFormat="1" ht="18" customHeight="1">
      <c r="A291" s="137"/>
      <c r="B291" s="275" t="s">
        <v>412</v>
      </c>
      <c r="C291" s="1747" t="s">
        <v>1109</v>
      </c>
      <c r="D291" s="278">
        <v>204.3</v>
      </c>
      <c r="E291" s="198"/>
      <c r="F291" s="281"/>
      <c r="G291" s="970"/>
      <c r="H291" s="124"/>
      <c r="I291" s="124"/>
      <c r="J291" s="124"/>
      <c r="K291" s="124"/>
      <c r="L291" s="124"/>
      <c r="M291" s="124"/>
      <c r="N291" s="124"/>
      <c r="O291" s="124"/>
      <c r="P291" s="124"/>
      <c r="Q291" s="124"/>
      <c r="R291" s="124"/>
      <c r="S291" s="124"/>
      <c r="T291" s="124"/>
      <c r="U291" s="124"/>
      <c r="V291" s="124"/>
      <c r="W291" s="124"/>
      <c r="X291" s="124"/>
      <c r="Y291" s="124"/>
      <c r="Z291" s="124"/>
    </row>
    <row r="292" spans="1:26" s="190" customFormat="1" ht="18" customHeight="1">
      <c r="A292" s="137"/>
      <c r="B292" s="275" t="s">
        <v>411</v>
      </c>
      <c r="C292" s="1747" t="s">
        <v>1109</v>
      </c>
      <c r="D292" s="278">
        <v>122.1</v>
      </c>
      <c r="E292" s="198"/>
      <c r="F292" s="281"/>
      <c r="G292" s="970"/>
      <c r="H292" s="124"/>
      <c r="I292" s="124"/>
      <c r="J292" s="124"/>
      <c r="K292" s="124"/>
      <c r="L292" s="124"/>
      <c r="M292" s="124"/>
      <c r="N292" s="124"/>
      <c r="O292" s="124"/>
      <c r="P292" s="124"/>
      <c r="Q292" s="124"/>
      <c r="R292" s="124"/>
      <c r="S292" s="124"/>
      <c r="T292" s="124"/>
      <c r="U292" s="124"/>
      <c r="V292" s="124"/>
      <c r="W292" s="124"/>
      <c r="X292" s="124"/>
      <c r="Y292" s="124"/>
      <c r="Z292" s="124"/>
    </row>
    <row r="293" spans="1:26" s="190" customFormat="1" ht="14">
      <c r="A293" s="137"/>
      <c r="B293" s="275"/>
      <c r="C293" s="1747"/>
      <c r="D293" s="278"/>
      <c r="E293" s="280"/>
      <c r="F293" s="197"/>
      <c r="G293" s="968"/>
      <c r="H293" s="124"/>
      <c r="I293" s="124"/>
      <c r="J293" s="124"/>
      <c r="K293" s="124"/>
      <c r="L293" s="124"/>
      <c r="M293" s="124"/>
      <c r="N293" s="124"/>
      <c r="O293" s="124"/>
      <c r="P293" s="124"/>
      <c r="Q293" s="124"/>
      <c r="R293" s="124"/>
      <c r="S293" s="124"/>
      <c r="T293" s="124"/>
      <c r="U293" s="124"/>
      <c r="V293" s="124"/>
      <c r="W293" s="124"/>
      <c r="X293" s="124"/>
      <c r="Y293" s="124"/>
      <c r="Z293" s="124"/>
    </row>
    <row r="294" spans="1:26" s="190" customFormat="1" ht="28">
      <c r="A294" s="165" t="s">
        <v>109</v>
      </c>
      <c r="B294" s="276" t="s">
        <v>457</v>
      </c>
      <c r="C294" s="1747"/>
      <c r="D294" s="278"/>
      <c r="E294" s="300"/>
      <c r="F294" s="197"/>
      <c r="G294" s="968"/>
      <c r="H294" s="124"/>
      <c r="I294" s="124"/>
      <c r="J294" s="124"/>
      <c r="K294" s="124"/>
      <c r="L294" s="124"/>
      <c r="M294" s="124"/>
      <c r="N294" s="124"/>
      <c r="O294" s="124"/>
      <c r="P294" s="124"/>
      <c r="Q294" s="124"/>
      <c r="R294" s="124"/>
      <c r="S294" s="124"/>
      <c r="T294" s="124"/>
      <c r="U294" s="124"/>
      <c r="V294" s="124"/>
      <c r="W294" s="124"/>
      <c r="X294" s="124"/>
      <c r="Y294" s="124"/>
      <c r="Z294" s="124"/>
    </row>
    <row r="295" spans="1:26" s="190" customFormat="1" ht="14">
      <c r="A295" s="137"/>
      <c r="B295" s="275" t="s">
        <v>414</v>
      </c>
      <c r="C295" s="1747" t="s">
        <v>438</v>
      </c>
      <c r="D295" s="278">
        <v>34.65</v>
      </c>
      <c r="E295" s="198"/>
      <c r="F295" s="281"/>
      <c r="G295" s="968"/>
      <c r="H295" s="124"/>
      <c r="I295" s="124"/>
      <c r="J295" s="124"/>
      <c r="K295" s="124"/>
      <c r="L295" s="124"/>
      <c r="M295" s="124"/>
      <c r="N295" s="124"/>
      <c r="O295" s="124"/>
      <c r="P295" s="124"/>
      <c r="Q295" s="124"/>
      <c r="R295" s="124"/>
      <c r="S295" s="124"/>
      <c r="T295" s="124"/>
      <c r="U295" s="124"/>
      <c r="V295" s="124"/>
      <c r="W295" s="124"/>
      <c r="X295" s="124"/>
      <c r="Y295" s="124"/>
      <c r="Z295" s="124"/>
    </row>
    <row r="296" spans="1:26" s="190" customFormat="1" ht="14">
      <c r="A296" s="137"/>
      <c r="B296" s="275" t="s">
        <v>413</v>
      </c>
      <c r="C296" s="1747" t="s">
        <v>438</v>
      </c>
      <c r="D296" s="278">
        <v>38.1</v>
      </c>
      <c r="E296" s="198"/>
      <c r="F296" s="281"/>
      <c r="G296" s="125"/>
      <c r="H296" s="124"/>
      <c r="I296" s="124"/>
      <c r="J296" s="124"/>
      <c r="K296" s="124"/>
      <c r="L296" s="124"/>
      <c r="M296" s="124"/>
      <c r="N296" s="124"/>
      <c r="O296" s="124"/>
      <c r="P296" s="124"/>
      <c r="Q296" s="124"/>
      <c r="R296" s="124"/>
      <c r="S296" s="124"/>
      <c r="T296" s="124"/>
      <c r="U296" s="124"/>
      <c r="V296" s="124"/>
      <c r="W296" s="124"/>
      <c r="X296" s="124"/>
      <c r="Y296" s="124"/>
      <c r="Z296" s="124"/>
    </row>
    <row r="297" spans="1:26" s="190" customFormat="1" ht="14">
      <c r="A297" s="137"/>
      <c r="B297" s="275" t="s">
        <v>412</v>
      </c>
      <c r="C297" s="1747" t="s">
        <v>438</v>
      </c>
      <c r="D297" s="278">
        <v>20.5</v>
      </c>
      <c r="E297" s="198"/>
      <c r="F297" s="281"/>
      <c r="G297" s="125"/>
      <c r="H297" s="124"/>
      <c r="I297" s="124"/>
      <c r="J297" s="124"/>
      <c r="K297" s="124"/>
      <c r="L297" s="124"/>
      <c r="M297" s="124"/>
      <c r="N297" s="124"/>
      <c r="O297" s="124"/>
      <c r="P297" s="124"/>
      <c r="Q297" s="124"/>
      <c r="R297" s="124"/>
      <c r="S297" s="124"/>
      <c r="T297" s="124"/>
      <c r="U297" s="124"/>
      <c r="V297" s="124"/>
      <c r="W297" s="124"/>
      <c r="X297" s="124"/>
      <c r="Y297" s="124"/>
      <c r="Z297" s="124"/>
    </row>
    <row r="298" spans="1:26" s="190" customFormat="1" ht="14">
      <c r="A298" s="137"/>
      <c r="B298" s="275" t="s">
        <v>411</v>
      </c>
      <c r="C298" s="1747" t="s">
        <v>438</v>
      </c>
      <c r="D298" s="278">
        <v>12.25</v>
      </c>
      <c r="E298" s="198"/>
      <c r="F298" s="281"/>
      <c r="G298" s="125"/>
      <c r="H298" s="124"/>
      <c r="I298" s="124"/>
      <c r="J298" s="124"/>
      <c r="K298" s="124"/>
      <c r="L298" s="124"/>
      <c r="M298" s="124"/>
      <c r="N298" s="124"/>
      <c r="O298" s="124"/>
      <c r="P298" s="124"/>
      <c r="Q298" s="124"/>
      <c r="R298" s="124"/>
      <c r="S298" s="124"/>
      <c r="T298" s="124"/>
      <c r="U298" s="124"/>
      <c r="V298" s="124"/>
      <c r="W298" s="124"/>
      <c r="X298" s="124"/>
      <c r="Y298" s="124"/>
      <c r="Z298" s="124"/>
    </row>
    <row r="299" spans="1:26" s="190" customFormat="1" ht="14">
      <c r="A299" s="137"/>
      <c r="B299" s="275"/>
      <c r="C299" s="1747"/>
      <c r="D299" s="278"/>
      <c r="E299" s="198"/>
      <c r="F299" s="197"/>
      <c r="G299" s="125"/>
      <c r="H299" s="124"/>
      <c r="I299" s="124"/>
      <c r="J299" s="124"/>
      <c r="K299" s="124"/>
      <c r="L299" s="124"/>
      <c r="M299" s="124"/>
      <c r="N299" s="124"/>
      <c r="O299" s="124"/>
      <c r="P299" s="124"/>
      <c r="Q299" s="124"/>
      <c r="R299" s="124"/>
      <c r="S299" s="124"/>
      <c r="T299" s="124"/>
      <c r="U299" s="124"/>
      <c r="V299" s="124"/>
      <c r="W299" s="124"/>
      <c r="X299" s="124"/>
      <c r="Y299" s="124"/>
      <c r="Z299" s="124"/>
    </row>
    <row r="300" spans="1:26" s="190" customFormat="1" ht="28">
      <c r="A300" s="165" t="s">
        <v>121</v>
      </c>
      <c r="B300" s="276" t="s">
        <v>456</v>
      </c>
      <c r="C300" s="1747"/>
      <c r="D300" s="278"/>
      <c r="E300" s="300"/>
      <c r="F300" s="197"/>
      <c r="G300" s="125"/>
      <c r="H300" s="124"/>
      <c r="I300" s="124"/>
      <c r="J300" s="124"/>
      <c r="K300" s="124"/>
      <c r="L300" s="124"/>
      <c r="M300" s="124"/>
      <c r="N300" s="124"/>
      <c r="O300" s="124"/>
      <c r="P300" s="124"/>
      <c r="Q300" s="124"/>
      <c r="R300" s="124"/>
      <c r="S300" s="124"/>
      <c r="T300" s="124"/>
      <c r="U300" s="124"/>
      <c r="V300" s="124"/>
      <c r="W300" s="124"/>
      <c r="X300" s="124"/>
      <c r="Y300" s="124"/>
      <c r="Z300" s="124"/>
    </row>
    <row r="301" spans="1:26" s="190" customFormat="1" ht="14">
      <c r="A301" s="137"/>
      <c r="B301" s="275" t="s">
        <v>414</v>
      </c>
      <c r="C301" s="1747" t="s">
        <v>438</v>
      </c>
      <c r="D301" s="301">
        <v>112.35</v>
      </c>
      <c r="E301" s="198"/>
      <c r="F301" s="281"/>
      <c r="G301" s="125"/>
      <c r="H301" s="124"/>
      <c r="I301" s="124"/>
      <c r="J301" s="124"/>
      <c r="K301" s="124"/>
      <c r="L301" s="124"/>
      <c r="M301" s="124"/>
      <c r="N301" s="124"/>
      <c r="O301" s="124"/>
      <c r="P301" s="124"/>
      <c r="Q301" s="124"/>
      <c r="R301" s="124"/>
      <c r="S301" s="124"/>
      <c r="T301" s="124"/>
      <c r="U301" s="124"/>
      <c r="V301" s="124"/>
      <c r="W301" s="124"/>
      <c r="X301" s="124"/>
      <c r="Y301" s="124"/>
      <c r="Z301" s="124"/>
    </row>
    <row r="302" spans="1:26" s="190" customFormat="1" ht="14">
      <c r="A302" s="137"/>
      <c r="B302" s="275" t="s">
        <v>413</v>
      </c>
      <c r="C302" s="1747" t="s">
        <v>438</v>
      </c>
      <c r="D302" s="301">
        <v>194.1</v>
      </c>
      <c r="E302" s="198"/>
      <c r="F302" s="281"/>
      <c r="G302" s="125"/>
      <c r="H302" s="124"/>
      <c r="I302" s="124"/>
      <c r="J302" s="124"/>
      <c r="K302" s="124"/>
      <c r="L302" s="124"/>
      <c r="M302" s="124"/>
      <c r="N302" s="124"/>
      <c r="O302" s="124"/>
      <c r="P302" s="124"/>
      <c r="Q302" s="124"/>
      <c r="R302" s="124"/>
      <c r="S302" s="124"/>
      <c r="T302" s="124"/>
      <c r="U302" s="124"/>
      <c r="V302" s="124"/>
      <c r="W302" s="124"/>
      <c r="X302" s="124"/>
      <c r="Y302" s="124"/>
      <c r="Z302" s="124"/>
    </row>
    <row r="303" spans="1:26" s="190" customFormat="1" ht="14">
      <c r="A303" s="137"/>
      <c r="B303" s="275" t="s">
        <v>412</v>
      </c>
      <c r="C303" s="1747" t="s">
        <v>438</v>
      </c>
      <c r="D303" s="301">
        <v>61.35</v>
      </c>
      <c r="E303" s="198"/>
      <c r="F303" s="281"/>
      <c r="G303" s="125"/>
      <c r="H303" s="124"/>
      <c r="I303" s="124"/>
      <c r="J303" s="124"/>
      <c r="K303" s="124"/>
      <c r="L303" s="124"/>
      <c r="M303" s="124"/>
      <c r="N303" s="124"/>
      <c r="O303" s="124"/>
      <c r="P303" s="124"/>
      <c r="Q303" s="124"/>
      <c r="R303" s="124"/>
      <c r="S303" s="124"/>
      <c r="T303" s="124"/>
      <c r="U303" s="124"/>
      <c r="V303" s="124"/>
      <c r="W303" s="124"/>
      <c r="X303" s="124"/>
      <c r="Y303" s="124"/>
      <c r="Z303" s="124"/>
    </row>
    <row r="304" spans="1:26" s="190" customFormat="1" ht="14">
      <c r="A304" s="137"/>
      <c r="B304" s="275" t="s">
        <v>411</v>
      </c>
      <c r="C304" s="1747" t="s">
        <v>438</v>
      </c>
      <c r="D304" s="301">
        <v>36.700000000000003</v>
      </c>
      <c r="E304" s="198"/>
      <c r="F304" s="281"/>
      <c r="G304" s="125"/>
      <c r="H304" s="124"/>
      <c r="I304" s="124"/>
      <c r="J304" s="124"/>
      <c r="K304" s="124"/>
      <c r="L304" s="124"/>
      <c r="M304" s="124"/>
      <c r="N304" s="124"/>
      <c r="O304" s="124"/>
      <c r="P304" s="124"/>
      <c r="Q304" s="124"/>
      <c r="R304" s="124"/>
      <c r="S304" s="124"/>
      <c r="T304" s="124"/>
      <c r="U304" s="124"/>
      <c r="V304" s="124"/>
      <c r="W304" s="124"/>
      <c r="X304" s="124"/>
      <c r="Y304" s="124"/>
      <c r="Z304" s="124"/>
    </row>
    <row r="305" spans="1:26" s="190" customFormat="1" ht="14">
      <c r="A305" s="137"/>
      <c r="B305" s="275"/>
      <c r="C305" s="1747"/>
      <c r="D305" s="278"/>
      <c r="E305" s="198"/>
      <c r="F305" s="197"/>
      <c r="G305" s="125"/>
      <c r="H305" s="124"/>
      <c r="I305" s="124"/>
      <c r="J305" s="124"/>
      <c r="K305" s="124"/>
      <c r="L305" s="124"/>
      <c r="M305" s="124"/>
      <c r="N305" s="124"/>
      <c r="O305" s="124"/>
      <c r="P305" s="124"/>
      <c r="Q305" s="124"/>
      <c r="R305" s="124"/>
      <c r="S305" s="124"/>
      <c r="T305" s="124"/>
      <c r="U305" s="124"/>
      <c r="V305" s="124"/>
      <c r="W305" s="124"/>
      <c r="X305" s="124"/>
      <c r="Y305" s="124"/>
      <c r="Z305" s="124"/>
    </row>
    <row r="306" spans="1:26" s="190" customFormat="1" ht="42">
      <c r="A306" s="137" t="s">
        <v>126</v>
      </c>
      <c r="B306" s="127" t="s">
        <v>455</v>
      </c>
      <c r="C306" s="1747"/>
      <c r="D306" s="278"/>
      <c r="E306" s="198"/>
      <c r="F306" s="197"/>
      <c r="G306" s="125"/>
      <c r="H306" s="124"/>
      <c r="I306" s="124"/>
      <c r="J306" s="124"/>
      <c r="K306" s="124"/>
      <c r="L306" s="124"/>
      <c r="M306" s="124"/>
      <c r="N306" s="124"/>
      <c r="O306" s="124"/>
      <c r="P306" s="124"/>
      <c r="Q306" s="124"/>
      <c r="R306" s="124"/>
      <c r="S306" s="124"/>
      <c r="T306" s="124"/>
      <c r="U306" s="124"/>
      <c r="V306" s="124"/>
      <c r="W306" s="124"/>
      <c r="X306" s="124"/>
      <c r="Y306" s="124"/>
      <c r="Z306" s="124"/>
    </row>
    <row r="307" spans="1:26" s="190" customFormat="1" ht="14">
      <c r="A307" s="137"/>
      <c r="B307" s="275" t="s">
        <v>414</v>
      </c>
      <c r="C307" s="1747" t="s">
        <v>438</v>
      </c>
      <c r="D307" s="278">
        <v>396.7</v>
      </c>
      <c r="E307" s="198"/>
      <c r="F307" s="281"/>
      <c r="G307" s="125"/>
      <c r="H307" s="124"/>
      <c r="I307" s="124"/>
      <c r="J307" s="124"/>
      <c r="K307" s="124"/>
      <c r="L307" s="124"/>
      <c r="M307" s="124"/>
      <c r="N307" s="124"/>
      <c r="O307" s="124"/>
      <c r="P307" s="124"/>
      <c r="Q307" s="124"/>
      <c r="R307" s="124"/>
      <c r="S307" s="124"/>
      <c r="T307" s="124"/>
      <c r="U307" s="124"/>
      <c r="V307" s="124"/>
      <c r="W307" s="124"/>
      <c r="X307" s="124"/>
      <c r="Y307" s="124"/>
      <c r="Z307" s="124"/>
    </row>
    <row r="308" spans="1:26" s="190" customFormat="1" ht="14">
      <c r="A308" s="137"/>
      <c r="B308" s="275" t="s">
        <v>413</v>
      </c>
      <c r="C308" s="1747" t="s">
        <v>438</v>
      </c>
      <c r="D308" s="278">
        <v>339.2</v>
      </c>
      <c r="E308" s="198"/>
      <c r="F308" s="281"/>
      <c r="G308" s="125"/>
      <c r="H308" s="124"/>
      <c r="I308" s="124"/>
      <c r="J308" s="124"/>
      <c r="K308" s="124"/>
      <c r="L308" s="124"/>
      <c r="M308" s="124"/>
      <c r="N308" s="124"/>
      <c r="O308" s="124"/>
      <c r="P308" s="124"/>
      <c r="Q308" s="124"/>
      <c r="R308" s="124"/>
      <c r="S308" s="124"/>
      <c r="T308" s="124"/>
      <c r="U308" s="124"/>
      <c r="V308" s="124"/>
      <c r="W308" s="124"/>
      <c r="X308" s="124"/>
      <c r="Y308" s="124"/>
      <c r="Z308" s="124"/>
    </row>
    <row r="309" spans="1:26" s="190" customFormat="1" ht="14">
      <c r="A309" s="137"/>
      <c r="B309" s="275" t="s">
        <v>412</v>
      </c>
      <c r="C309" s="1747" t="s">
        <v>438</v>
      </c>
      <c r="D309" s="278">
        <v>81.599999999999994</v>
      </c>
      <c r="E309" s="198"/>
      <c r="F309" s="281"/>
      <c r="G309" s="125"/>
      <c r="H309" s="124"/>
      <c r="I309" s="124"/>
      <c r="J309" s="124"/>
      <c r="K309" s="124"/>
      <c r="L309" s="124"/>
      <c r="M309" s="124"/>
      <c r="N309" s="124"/>
      <c r="O309" s="124"/>
      <c r="P309" s="124"/>
      <c r="Q309" s="124"/>
      <c r="R309" s="124"/>
      <c r="S309" s="124"/>
      <c r="T309" s="124"/>
      <c r="U309" s="124"/>
      <c r="V309" s="124"/>
      <c r="W309" s="124"/>
      <c r="X309" s="124"/>
      <c r="Y309" s="124"/>
      <c r="Z309" s="124"/>
    </row>
    <row r="310" spans="1:26" s="190" customFormat="1" ht="14">
      <c r="A310" s="137"/>
      <c r="B310" s="275" t="s">
        <v>411</v>
      </c>
      <c r="C310" s="1747" t="s">
        <v>438</v>
      </c>
      <c r="D310" s="278">
        <v>49.8</v>
      </c>
      <c r="E310" s="198"/>
      <c r="F310" s="281"/>
      <c r="G310" s="125"/>
      <c r="H310" s="124"/>
      <c r="I310" s="124"/>
      <c r="J310" s="124"/>
      <c r="K310" s="124"/>
      <c r="L310" s="124"/>
      <c r="M310" s="124"/>
      <c r="N310" s="124"/>
      <c r="O310" s="124"/>
      <c r="P310" s="124"/>
      <c r="Q310" s="124"/>
      <c r="R310" s="124"/>
      <c r="S310" s="124"/>
      <c r="T310" s="124"/>
      <c r="U310" s="124"/>
      <c r="V310" s="124"/>
      <c r="W310" s="124"/>
      <c r="X310" s="124"/>
      <c r="Y310" s="124"/>
      <c r="Z310" s="124"/>
    </row>
    <row r="311" spans="1:26" s="190" customFormat="1" ht="14">
      <c r="A311" s="137"/>
      <c r="B311" s="275"/>
      <c r="C311" s="1747"/>
      <c r="D311" s="278"/>
      <c r="E311" s="198"/>
      <c r="F311" s="197"/>
      <c r="G311" s="125"/>
      <c r="H311" s="124"/>
      <c r="I311" s="124"/>
      <c r="J311" s="124"/>
      <c r="K311" s="124"/>
      <c r="L311" s="124"/>
      <c r="M311" s="124"/>
      <c r="N311" s="124"/>
      <c r="O311" s="124"/>
      <c r="P311" s="124"/>
      <c r="Q311" s="124"/>
      <c r="R311" s="124"/>
      <c r="S311" s="124"/>
      <c r="T311" s="124"/>
      <c r="U311" s="124"/>
      <c r="V311" s="124"/>
      <c r="W311" s="124"/>
      <c r="X311" s="124"/>
      <c r="Y311" s="124"/>
      <c r="Z311" s="124"/>
    </row>
    <row r="312" spans="1:26" s="190" customFormat="1" ht="154">
      <c r="A312" s="165" t="s">
        <v>357</v>
      </c>
      <c r="B312" s="276" t="s">
        <v>392</v>
      </c>
      <c r="C312" s="1747"/>
      <c r="D312" s="278"/>
      <c r="E312" s="300"/>
      <c r="F312" s="197"/>
      <c r="G312" s="125"/>
      <c r="H312" s="124"/>
      <c r="I312" s="124"/>
      <c r="J312" s="124"/>
      <c r="K312" s="124"/>
      <c r="L312" s="124"/>
      <c r="M312" s="124"/>
      <c r="N312" s="124"/>
      <c r="O312" s="124"/>
      <c r="P312" s="124"/>
      <c r="Q312" s="124"/>
      <c r="R312" s="124"/>
      <c r="S312" s="124"/>
      <c r="T312" s="124"/>
      <c r="U312" s="124"/>
      <c r="V312" s="124"/>
      <c r="W312" s="124"/>
      <c r="X312" s="124"/>
      <c r="Y312" s="124"/>
      <c r="Z312" s="124"/>
    </row>
    <row r="313" spans="1:26" s="190" customFormat="1" ht="14">
      <c r="A313" s="165"/>
      <c r="B313" s="275" t="s">
        <v>414</v>
      </c>
      <c r="C313" s="1747" t="s">
        <v>438</v>
      </c>
      <c r="D313" s="278">
        <v>147</v>
      </c>
      <c r="E313" s="300"/>
      <c r="F313" s="281"/>
      <c r="G313" s="125"/>
      <c r="H313" s="124"/>
      <c r="I313" s="124"/>
      <c r="J313" s="124"/>
      <c r="K313" s="124"/>
      <c r="L313" s="124"/>
      <c r="M313" s="124"/>
      <c r="N313" s="124"/>
      <c r="O313" s="124"/>
      <c r="P313" s="124"/>
      <c r="Q313" s="124"/>
      <c r="R313" s="124"/>
      <c r="S313" s="124"/>
      <c r="T313" s="124"/>
      <c r="U313" s="124"/>
      <c r="V313" s="124"/>
      <c r="W313" s="124"/>
      <c r="X313" s="124"/>
      <c r="Y313" s="124"/>
      <c r="Z313" s="124"/>
    </row>
    <row r="314" spans="1:26" s="190" customFormat="1" ht="14">
      <c r="A314" s="165"/>
      <c r="B314" s="275" t="s">
        <v>413</v>
      </c>
      <c r="C314" s="1747" t="s">
        <v>438</v>
      </c>
      <c r="D314" s="278">
        <v>232.2</v>
      </c>
      <c r="E314" s="300"/>
      <c r="F314" s="281"/>
      <c r="G314" s="125"/>
      <c r="H314" s="124"/>
      <c r="I314" s="124"/>
      <c r="J314" s="124"/>
      <c r="K314" s="124"/>
      <c r="L314" s="124"/>
      <c r="M314" s="124"/>
      <c r="N314" s="124"/>
      <c r="O314" s="124"/>
      <c r="P314" s="124"/>
      <c r="Q314" s="124"/>
      <c r="R314" s="124"/>
      <c r="S314" s="124"/>
      <c r="T314" s="124"/>
      <c r="U314" s="124"/>
      <c r="V314" s="124"/>
      <c r="W314" s="124"/>
      <c r="X314" s="124"/>
      <c r="Y314" s="124"/>
      <c r="Z314" s="124"/>
    </row>
    <row r="315" spans="1:26" s="190" customFormat="1" ht="14">
      <c r="A315" s="165"/>
      <c r="B315" s="275" t="s">
        <v>412</v>
      </c>
      <c r="C315" s="1747" t="s">
        <v>438</v>
      </c>
      <c r="D315" s="278">
        <v>81.849999999999994</v>
      </c>
      <c r="E315" s="300"/>
      <c r="F315" s="281"/>
      <c r="G315" s="125"/>
      <c r="H315" s="124"/>
      <c r="I315" s="124"/>
      <c r="J315" s="124"/>
      <c r="K315" s="124"/>
      <c r="L315" s="124"/>
      <c r="M315" s="124"/>
      <c r="N315" s="124"/>
      <c r="O315" s="124"/>
      <c r="P315" s="124"/>
      <c r="Q315" s="124"/>
      <c r="R315" s="124"/>
      <c r="S315" s="124"/>
      <c r="T315" s="124"/>
      <c r="U315" s="124"/>
      <c r="V315" s="124"/>
      <c r="W315" s="124"/>
      <c r="X315" s="124"/>
      <c r="Y315" s="124"/>
      <c r="Z315" s="124"/>
    </row>
    <row r="316" spans="1:26" s="190" customFormat="1" ht="14">
      <c r="A316" s="165"/>
      <c r="B316" s="275" t="s">
        <v>411</v>
      </c>
      <c r="C316" s="1747" t="s">
        <v>438</v>
      </c>
      <c r="D316" s="278">
        <v>48.95</v>
      </c>
      <c r="E316" s="300"/>
      <c r="F316" s="281"/>
      <c r="G316" s="125"/>
      <c r="H316" s="124"/>
      <c r="I316" s="124"/>
      <c r="J316" s="124"/>
      <c r="K316" s="124"/>
      <c r="L316" s="124"/>
      <c r="M316" s="124"/>
      <c r="N316" s="124"/>
      <c r="O316" s="124"/>
      <c r="P316" s="124"/>
      <c r="Q316" s="124"/>
      <c r="R316" s="124"/>
      <c r="S316" s="124"/>
      <c r="T316" s="124"/>
      <c r="U316" s="124"/>
      <c r="V316" s="124"/>
      <c r="W316" s="124"/>
      <c r="X316" s="124"/>
      <c r="Y316" s="124"/>
      <c r="Z316" s="124"/>
    </row>
    <row r="317" spans="1:26" s="190" customFormat="1" ht="14">
      <c r="A317" s="165"/>
      <c r="B317" s="275"/>
      <c r="C317" s="1747"/>
      <c r="D317" s="278"/>
      <c r="E317" s="300"/>
      <c r="F317" s="281"/>
      <c r="G317" s="125"/>
      <c r="H317" s="124"/>
      <c r="I317" s="124"/>
      <c r="J317" s="124"/>
      <c r="K317" s="124"/>
      <c r="L317" s="124"/>
      <c r="M317" s="124"/>
      <c r="N317" s="124"/>
      <c r="O317" s="124"/>
      <c r="P317" s="124"/>
      <c r="Q317" s="124"/>
      <c r="R317" s="124"/>
      <c r="S317" s="124"/>
      <c r="T317" s="124"/>
      <c r="U317" s="124"/>
      <c r="V317" s="124"/>
      <c r="W317" s="124"/>
      <c r="X317" s="124"/>
      <c r="Y317" s="124"/>
      <c r="Z317" s="124"/>
    </row>
    <row r="318" spans="1:26" s="190" customFormat="1" ht="14">
      <c r="A318" s="165" t="s">
        <v>355</v>
      </c>
      <c r="B318" s="264" t="s">
        <v>454</v>
      </c>
      <c r="C318" s="1747"/>
      <c r="D318" s="278"/>
      <c r="E318" s="300"/>
      <c r="F318" s="197"/>
      <c r="G318" s="125"/>
      <c r="H318" s="124"/>
      <c r="I318" s="124"/>
      <c r="J318" s="124"/>
      <c r="K318" s="124"/>
      <c r="L318" s="124"/>
      <c r="M318" s="124"/>
      <c r="N318" s="124"/>
      <c r="O318" s="124"/>
      <c r="P318" s="124"/>
      <c r="Q318" s="124"/>
      <c r="R318" s="124"/>
      <c r="S318" s="124"/>
      <c r="T318" s="124"/>
      <c r="U318" s="124"/>
      <c r="V318" s="124"/>
      <c r="W318" s="124"/>
      <c r="X318" s="124"/>
      <c r="Y318" s="124"/>
      <c r="Z318" s="124"/>
    </row>
    <row r="319" spans="1:26" s="190" customFormat="1" ht="17">
      <c r="A319" s="165"/>
      <c r="B319" s="275" t="s">
        <v>414</v>
      </c>
      <c r="C319" s="1747" t="s">
        <v>1109</v>
      </c>
      <c r="D319" s="278">
        <v>955</v>
      </c>
      <c r="E319" s="300"/>
      <c r="F319" s="281"/>
      <c r="G319" s="125"/>
      <c r="H319" s="124"/>
      <c r="I319" s="124"/>
      <c r="J319" s="124"/>
      <c r="K319" s="124"/>
      <c r="L319" s="124"/>
      <c r="M319" s="124"/>
      <c r="N319" s="124"/>
      <c r="O319" s="124"/>
      <c r="P319" s="124"/>
      <c r="Q319" s="124"/>
      <c r="R319" s="124"/>
      <c r="S319" s="124"/>
      <c r="T319" s="124"/>
      <c r="U319" s="124"/>
      <c r="V319" s="124"/>
      <c r="W319" s="124"/>
      <c r="X319" s="124"/>
      <c r="Y319" s="124"/>
      <c r="Z319" s="124"/>
    </row>
    <row r="320" spans="1:26" s="190" customFormat="1" ht="17">
      <c r="A320" s="165"/>
      <c r="B320" s="275" t="s">
        <v>413</v>
      </c>
      <c r="C320" s="1752" t="s">
        <v>1109</v>
      </c>
      <c r="D320" s="1293">
        <v>960</v>
      </c>
      <c r="E320" s="300"/>
      <c r="F320" s="281"/>
      <c r="G320" s="125"/>
      <c r="H320" s="124"/>
      <c r="I320" s="124"/>
      <c r="J320" s="124"/>
      <c r="K320" s="124"/>
      <c r="L320" s="124"/>
      <c r="M320" s="124"/>
      <c r="N320" s="124"/>
      <c r="O320" s="124"/>
      <c r="P320" s="124"/>
      <c r="Q320" s="124"/>
      <c r="R320" s="124"/>
      <c r="S320" s="124"/>
      <c r="T320" s="124"/>
      <c r="U320" s="124"/>
      <c r="V320" s="124"/>
      <c r="W320" s="124"/>
      <c r="X320" s="124"/>
      <c r="Y320" s="124"/>
      <c r="Z320" s="124"/>
    </row>
    <row r="321" spans="1:26" s="190" customFormat="1" ht="15" thickBot="1">
      <c r="A321" s="1311"/>
      <c r="B321" s="1312"/>
      <c r="C321" s="1777"/>
      <c r="D321" s="1313"/>
      <c r="E321" s="1314"/>
      <c r="F321" s="1074"/>
      <c r="G321" s="1035"/>
      <c r="H321" s="124"/>
      <c r="I321" s="124"/>
      <c r="J321" s="124"/>
      <c r="K321" s="124"/>
      <c r="L321" s="124"/>
      <c r="M321" s="124"/>
      <c r="N321" s="124"/>
      <c r="O321" s="124"/>
      <c r="P321" s="124"/>
      <c r="Q321" s="124"/>
      <c r="R321" s="124"/>
      <c r="S321" s="124"/>
      <c r="T321" s="124"/>
      <c r="U321" s="124"/>
      <c r="V321" s="124"/>
      <c r="W321" s="124"/>
      <c r="X321" s="124"/>
      <c r="Y321" s="124"/>
      <c r="Z321" s="124"/>
    </row>
    <row r="322" spans="1:26" s="190" customFormat="1" ht="15" customHeight="1">
      <c r="A322" s="1315"/>
      <c r="B322" s="1316" t="s">
        <v>453</v>
      </c>
      <c r="C322" s="1983" t="s">
        <v>181</v>
      </c>
      <c r="D322" s="1317"/>
      <c r="E322" s="1318"/>
      <c r="F322" s="1319">
        <f>SUM(F280:F320)</f>
        <v>0</v>
      </c>
      <c r="G322" s="1040"/>
      <c r="H322" s="124"/>
      <c r="I322" s="124"/>
      <c r="J322" s="124"/>
      <c r="K322" s="124"/>
      <c r="L322" s="124"/>
      <c r="M322" s="124"/>
      <c r="N322" s="124"/>
      <c r="O322" s="124"/>
      <c r="P322" s="124"/>
      <c r="Q322" s="124"/>
      <c r="R322" s="124"/>
      <c r="S322" s="124"/>
      <c r="T322" s="124"/>
      <c r="U322" s="124"/>
      <c r="V322" s="124"/>
      <c r="W322" s="124"/>
      <c r="X322" s="124"/>
      <c r="Y322" s="124"/>
      <c r="Z322" s="124"/>
    </row>
    <row r="323" spans="1:26" s="190" customFormat="1" ht="14">
      <c r="A323" s="137"/>
      <c r="B323" s="1061"/>
      <c r="C323" s="1752"/>
      <c r="D323" s="1295"/>
      <c r="E323" s="198"/>
      <c r="F323" s="1266"/>
      <c r="G323" s="125"/>
      <c r="H323" s="124"/>
      <c r="I323" s="124"/>
      <c r="J323" s="124"/>
      <c r="K323" s="124"/>
      <c r="L323" s="124"/>
      <c r="M323" s="124"/>
      <c r="N323" s="124"/>
      <c r="O323" s="124"/>
      <c r="P323" s="124"/>
      <c r="Q323" s="124"/>
      <c r="R323" s="124"/>
      <c r="S323" s="124"/>
      <c r="T323" s="124"/>
      <c r="U323" s="124"/>
      <c r="V323" s="124"/>
      <c r="W323" s="124"/>
      <c r="X323" s="124"/>
      <c r="Y323" s="124"/>
      <c r="Z323" s="124"/>
    </row>
    <row r="324" spans="1:26" s="190" customFormat="1" ht="14">
      <c r="A324" s="1301"/>
      <c r="B324" s="1168"/>
      <c r="C324" s="1775"/>
      <c r="D324" s="1302"/>
      <c r="E324" s="1303"/>
      <c r="F324" s="1304"/>
      <c r="G324" s="125"/>
      <c r="H324" s="124"/>
      <c r="I324" s="124"/>
      <c r="J324" s="124"/>
      <c r="K324" s="124"/>
      <c r="L324" s="124"/>
      <c r="M324" s="124"/>
      <c r="N324" s="124"/>
      <c r="O324" s="124"/>
      <c r="P324" s="124"/>
      <c r="Q324" s="124"/>
      <c r="R324" s="124"/>
      <c r="S324" s="124"/>
      <c r="T324" s="124"/>
      <c r="U324" s="124"/>
      <c r="V324" s="124"/>
      <c r="W324" s="124"/>
      <c r="X324" s="124"/>
      <c r="Y324" s="124"/>
      <c r="Z324" s="124"/>
    </row>
    <row r="325" spans="1:26" s="190" customFormat="1" ht="17">
      <c r="A325" s="975" t="s">
        <v>225</v>
      </c>
      <c r="B325" s="1310" t="s">
        <v>388</v>
      </c>
      <c r="C325" s="1778" t="s">
        <v>182</v>
      </c>
      <c r="D325" s="1307"/>
      <c r="E325" s="1320"/>
      <c r="F325" s="1269"/>
      <c r="G325" s="125"/>
      <c r="H325" s="124"/>
      <c r="I325" s="124"/>
      <c r="J325" s="124"/>
      <c r="K325" s="124"/>
      <c r="L325" s="124"/>
      <c r="M325" s="124"/>
      <c r="N325" s="124"/>
      <c r="O325" s="124"/>
      <c r="P325" s="124"/>
      <c r="Q325" s="124"/>
      <c r="R325" s="124"/>
      <c r="S325" s="124"/>
      <c r="T325" s="124"/>
      <c r="U325" s="124"/>
      <c r="V325" s="124"/>
      <c r="W325" s="124"/>
      <c r="X325" s="124"/>
      <c r="Y325" s="124"/>
      <c r="Z325" s="124"/>
    </row>
    <row r="326" spans="1:26" s="190" customFormat="1" ht="14">
      <c r="A326" s="137"/>
      <c r="B326" s="1061"/>
      <c r="C326" s="1752"/>
      <c r="D326" s="1295"/>
      <c r="E326" s="198"/>
      <c r="F326" s="1266"/>
      <c r="G326" s="125"/>
      <c r="H326" s="124"/>
      <c r="I326" s="124"/>
      <c r="J326" s="124"/>
      <c r="K326" s="124"/>
      <c r="L326" s="124"/>
      <c r="M326" s="124"/>
      <c r="N326" s="124"/>
      <c r="O326" s="124"/>
      <c r="P326" s="124"/>
      <c r="Q326" s="124"/>
      <c r="R326" s="124"/>
      <c r="S326" s="124"/>
      <c r="T326" s="124"/>
      <c r="U326" s="124"/>
      <c r="V326" s="124"/>
      <c r="W326" s="124"/>
      <c r="X326" s="124"/>
      <c r="Y326" s="124"/>
      <c r="Z326" s="124"/>
    </row>
    <row r="327" spans="1:26" s="190" customFormat="1" ht="237.75" customHeight="1">
      <c r="A327" s="299" t="s">
        <v>223</v>
      </c>
      <c r="B327" s="1818" t="s">
        <v>1101</v>
      </c>
      <c r="C327" s="1984"/>
      <c r="D327" s="298"/>
      <c r="E327" s="198"/>
      <c r="F327" s="1309"/>
      <c r="G327" s="297"/>
      <c r="H327" s="296"/>
      <c r="I327" s="296"/>
      <c r="J327" s="296"/>
      <c r="K327" s="296"/>
      <c r="L327" s="296"/>
      <c r="M327" s="296"/>
      <c r="N327" s="296"/>
      <c r="O327" s="296"/>
      <c r="P327" s="296"/>
      <c r="Q327" s="296"/>
      <c r="R327" s="296"/>
      <c r="S327" s="296"/>
      <c r="T327" s="296"/>
      <c r="U327" s="296"/>
      <c r="V327" s="296"/>
      <c r="W327" s="296"/>
      <c r="X327" s="296"/>
      <c r="Y327" s="296"/>
      <c r="Z327" s="296"/>
    </row>
    <row r="328" spans="1:26" s="190" customFormat="1" ht="19.5" customHeight="1">
      <c r="A328" s="299"/>
      <c r="B328" s="283" t="s">
        <v>434</v>
      </c>
      <c r="C328" s="1985"/>
      <c r="D328" s="298"/>
      <c r="E328" s="198"/>
      <c r="F328" s="195"/>
      <c r="G328" s="297"/>
      <c r="H328" s="296"/>
      <c r="I328" s="296"/>
      <c r="J328" s="296"/>
      <c r="K328" s="296"/>
      <c r="L328" s="296"/>
      <c r="M328" s="296"/>
      <c r="N328" s="296"/>
      <c r="O328" s="296"/>
      <c r="P328" s="296"/>
      <c r="Q328" s="296"/>
      <c r="R328" s="296"/>
      <c r="S328" s="296"/>
      <c r="T328" s="296"/>
      <c r="U328" s="296"/>
      <c r="V328" s="296"/>
      <c r="W328" s="296"/>
      <c r="X328" s="296"/>
      <c r="Y328" s="296"/>
      <c r="Z328" s="296"/>
    </row>
    <row r="329" spans="1:26" s="190" customFormat="1" ht="14.25" customHeight="1">
      <c r="A329" s="295"/>
      <c r="B329" s="292" t="s">
        <v>451</v>
      </c>
      <c r="C329" s="1986"/>
      <c r="D329" s="294"/>
      <c r="E329" s="198"/>
      <c r="F329" s="197"/>
      <c r="G329" s="286"/>
      <c r="H329" s="285"/>
      <c r="I329" s="285"/>
      <c r="J329" s="285"/>
      <c r="K329" s="285"/>
      <c r="L329" s="285"/>
      <c r="M329" s="285"/>
      <c r="N329" s="285"/>
      <c r="O329" s="285"/>
      <c r="P329" s="285"/>
      <c r="Q329" s="285"/>
      <c r="R329" s="285"/>
      <c r="S329" s="285"/>
      <c r="T329" s="285"/>
      <c r="U329" s="285"/>
      <c r="V329" s="285"/>
      <c r="W329" s="285"/>
      <c r="X329" s="285"/>
      <c r="Y329" s="285"/>
      <c r="Z329" s="285"/>
    </row>
    <row r="330" spans="1:26" s="190" customFormat="1" ht="14.25" customHeight="1">
      <c r="A330" s="295"/>
      <c r="B330" s="292" t="s">
        <v>452</v>
      </c>
      <c r="C330" s="1986" t="s">
        <v>7</v>
      </c>
      <c r="D330" s="188">
        <v>4</v>
      </c>
      <c r="E330" s="198"/>
      <c r="F330" s="281"/>
      <c r="G330" s="286"/>
      <c r="H330" s="285"/>
      <c r="I330" s="285"/>
      <c r="J330" s="285"/>
      <c r="K330" s="285"/>
      <c r="L330" s="285"/>
      <c r="M330" s="285"/>
      <c r="N330" s="285"/>
      <c r="O330" s="285"/>
      <c r="P330" s="285"/>
      <c r="Q330" s="285"/>
      <c r="R330" s="285"/>
      <c r="S330" s="285"/>
      <c r="T330" s="285"/>
      <c r="U330" s="285"/>
      <c r="V330" s="285"/>
      <c r="W330" s="285"/>
      <c r="X330" s="285"/>
      <c r="Y330" s="285"/>
      <c r="Z330" s="285"/>
    </row>
    <row r="331" spans="1:26" s="190" customFormat="1" ht="16.25" customHeight="1">
      <c r="A331" s="288"/>
      <c r="B331" s="292" t="s">
        <v>449</v>
      </c>
      <c r="C331" s="1986" t="s">
        <v>7</v>
      </c>
      <c r="D331" s="188">
        <v>1</v>
      </c>
      <c r="E331" s="198"/>
      <c r="F331" s="281"/>
      <c r="G331" s="286"/>
      <c r="H331" s="285"/>
      <c r="I331" s="285"/>
      <c r="J331" s="285"/>
      <c r="K331" s="285"/>
      <c r="L331" s="285"/>
      <c r="M331" s="285"/>
      <c r="N331" s="285"/>
      <c r="O331" s="285"/>
      <c r="P331" s="285"/>
      <c r="Q331" s="285"/>
      <c r="R331" s="285"/>
      <c r="S331" s="285"/>
      <c r="T331" s="285"/>
      <c r="U331" s="285"/>
      <c r="V331" s="285"/>
      <c r="W331" s="285"/>
      <c r="X331" s="285"/>
      <c r="Y331" s="285"/>
      <c r="Z331" s="285"/>
    </row>
    <row r="332" spans="1:26" s="190" customFormat="1" ht="16.25" customHeight="1">
      <c r="A332" s="288"/>
      <c r="B332" s="236" t="s">
        <v>448</v>
      </c>
      <c r="C332" s="1986" t="s">
        <v>7</v>
      </c>
      <c r="D332" s="188">
        <v>5</v>
      </c>
      <c r="E332" s="198"/>
      <c r="F332" s="281"/>
      <c r="G332" s="286"/>
      <c r="H332" s="285"/>
      <c r="I332" s="285"/>
      <c r="J332" s="285"/>
      <c r="K332" s="285"/>
      <c r="L332" s="285"/>
      <c r="M332" s="285"/>
      <c r="N332" s="285"/>
      <c r="O332" s="285"/>
      <c r="P332" s="285"/>
      <c r="Q332" s="285"/>
      <c r="R332" s="285"/>
      <c r="S332" s="285"/>
      <c r="T332" s="285"/>
      <c r="U332" s="285"/>
      <c r="V332" s="285"/>
      <c r="W332" s="285"/>
      <c r="X332" s="285"/>
      <c r="Y332" s="285"/>
      <c r="Z332" s="285"/>
    </row>
    <row r="333" spans="1:26" s="190" customFormat="1" ht="16.25" customHeight="1">
      <c r="A333" s="288"/>
      <c r="B333" s="236" t="s">
        <v>447</v>
      </c>
      <c r="C333" s="1986" t="s">
        <v>7</v>
      </c>
      <c r="D333" s="188">
        <v>5</v>
      </c>
      <c r="E333" s="198"/>
      <c r="F333" s="281"/>
      <c r="G333" s="286"/>
      <c r="H333" s="285"/>
      <c r="I333" s="285"/>
      <c r="J333" s="285"/>
      <c r="K333" s="285"/>
      <c r="L333" s="285"/>
      <c r="M333" s="285"/>
      <c r="N333" s="285"/>
      <c r="O333" s="285"/>
      <c r="P333" s="285"/>
      <c r="Q333" s="285"/>
      <c r="R333" s="285"/>
      <c r="S333" s="285"/>
      <c r="T333" s="285"/>
      <c r="U333" s="285"/>
      <c r="V333" s="285"/>
      <c r="W333" s="285"/>
      <c r="X333" s="285"/>
      <c r="Y333" s="285"/>
      <c r="Z333" s="285"/>
    </row>
    <row r="334" spans="1:26" s="190" customFormat="1" ht="16.25" customHeight="1">
      <c r="A334" s="288"/>
      <c r="B334" s="236"/>
      <c r="C334" s="1986"/>
      <c r="D334" s="188"/>
      <c r="E334" s="198"/>
      <c r="F334" s="281"/>
      <c r="G334" s="286"/>
      <c r="H334" s="285"/>
      <c r="I334" s="285"/>
      <c r="J334" s="285"/>
      <c r="K334" s="285"/>
      <c r="L334" s="285"/>
      <c r="M334" s="285"/>
      <c r="N334" s="285"/>
      <c r="O334" s="285"/>
      <c r="P334" s="285"/>
      <c r="Q334" s="285"/>
      <c r="R334" s="285"/>
      <c r="S334" s="285"/>
      <c r="T334" s="285"/>
      <c r="U334" s="285"/>
      <c r="V334" s="285"/>
      <c r="W334" s="285"/>
      <c r="X334" s="285"/>
      <c r="Y334" s="285"/>
      <c r="Z334" s="285"/>
    </row>
    <row r="335" spans="1:26" s="190" customFormat="1" ht="16.25" customHeight="1">
      <c r="A335" s="288"/>
      <c r="B335" s="284" t="s">
        <v>433</v>
      </c>
      <c r="C335" s="1986"/>
      <c r="D335" s="188"/>
      <c r="E335" s="198"/>
      <c r="F335" s="281"/>
      <c r="G335" s="286"/>
      <c r="H335" s="285"/>
      <c r="I335" s="285"/>
      <c r="J335" s="285"/>
      <c r="K335" s="285"/>
      <c r="L335" s="285"/>
      <c r="M335" s="285"/>
      <c r="N335" s="285"/>
      <c r="O335" s="285"/>
      <c r="P335" s="285"/>
      <c r="Q335" s="285"/>
      <c r="R335" s="285"/>
      <c r="S335" s="285"/>
      <c r="T335" s="285"/>
      <c r="U335" s="285"/>
      <c r="V335" s="285"/>
      <c r="W335" s="285"/>
      <c r="X335" s="285"/>
      <c r="Y335" s="285"/>
      <c r="Z335" s="285"/>
    </row>
    <row r="336" spans="1:26" s="190" customFormat="1" ht="16.25" customHeight="1">
      <c r="A336" s="288"/>
      <c r="B336" s="292" t="s">
        <v>451</v>
      </c>
      <c r="C336" s="1986"/>
      <c r="D336" s="294"/>
      <c r="E336" s="198"/>
      <c r="F336" s="197"/>
      <c r="G336" s="286"/>
      <c r="H336" s="285"/>
      <c r="I336" s="285"/>
      <c r="J336" s="285"/>
      <c r="K336" s="285"/>
      <c r="L336" s="285"/>
      <c r="M336" s="285"/>
      <c r="N336" s="285"/>
      <c r="O336" s="285"/>
      <c r="P336" s="285"/>
      <c r="Q336" s="285"/>
      <c r="R336" s="285"/>
      <c r="S336" s="285"/>
      <c r="T336" s="285"/>
      <c r="U336" s="285"/>
      <c r="V336" s="285"/>
      <c r="W336" s="285"/>
      <c r="X336" s="285"/>
      <c r="Y336" s="285"/>
      <c r="Z336" s="285"/>
    </row>
    <row r="337" spans="1:26" s="190" customFormat="1" ht="16.25" customHeight="1">
      <c r="A337" s="288"/>
      <c r="B337" s="292" t="s">
        <v>450</v>
      </c>
      <c r="C337" s="1986" t="s">
        <v>7</v>
      </c>
      <c r="D337" s="188">
        <v>2</v>
      </c>
      <c r="E337" s="198"/>
      <c r="F337" s="281"/>
      <c r="G337" s="286"/>
      <c r="H337" s="285"/>
      <c r="I337" s="285"/>
      <c r="J337" s="285"/>
      <c r="K337" s="285"/>
      <c r="L337" s="285"/>
      <c r="M337" s="285"/>
      <c r="N337" s="285"/>
      <c r="O337" s="285"/>
      <c r="P337" s="285"/>
      <c r="Q337" s="285"/>
      <c r="R337" s="285"/>
      <c r="S337" s="285"/>
      <c r="T337" s="285"/>
      <c r="U337" s="285"/>
      <c r="V337" s="285"/>
      <c r="W337" s="285"/>
      <c r="X337" s="285"/>
      <c r="Y337" s="285"/>
      <c r="Z337" s="285"/>
    </row>
    <row r="338" spans="1:26" s="190" customFormat="1" ht="16.25" customHeight="1">
      <c r="A338" s="288"/>
      <c r="B338" s="292" t="s">
        <v>449</v>
      </c>
      <c r="C338" s="1986" t="s">
        <v>7</v>
      </c>
      <c r="D338" s="188">
        <v>6</v>
      </c>
      <c r="E338" s="198"/>
      <c r="F338" s="281"/>
      <c r="G338" s="286"/>
      <c r="H338" s="285"/>
      <c r="I338" s="285"/>
      <c r="J338" s="285"/>
      <c r="K338" s="285"/>
      <c r="L338" s="285"/>
      <c r="M338" s="285"/>
      <c r="N338" s="285"/>
      <c r="O338" s="285"/>
      <c r="P338" s="285"/>
      <c r="Q338" s="285"/>
      <c r="R338" s="285"/>
      <c r="S338" s="285"/>
      <c r="T338" s="285"/>
      <c r="U338" s="285"/>
      <c r="V338" s="285"/>
      <c r="W338" s="285"/>
      <c r="X338" s="285"/>
      <c r="Y338" s="285"/>
      <c r="Z338" s="285"/>
    </row>
    <row r="339" spans="1:26" s="190" customFormat="1" ht="16.25" customHeight="1">
      <c r="A339" s="288"/>
      <c r="B339" s="236" t="s">
        <v>448</v>
      </c>
      <c r="C339" s="1986" t="s">
        <v>7</v>
      </c>
      <c r="D339" s="188">
        <v>8</v>
      </c>
      <c r="E339" s="198"/>
      <c r="F339" s="281"/>
      <c r="G339" s="286"/>
      <c r="H339" s="285"/>
      <c r="I339" s="285"/>
      <c r="J339" s="285"/>
      <c r="K339" s="285"/>
      <c r="L339" s="285"/>
      <c r="M339" s="285"/>
      <c r="N339" s="285"/>
      <c r="O339" s="285"/>
      <c r="P339" s="285"/>
      <c r="Q339" s="285"/>
      <c r="R339" s="285"/>
      <c r="S339" s="285"/>
      <c r="T339" s="285"/>
      <c r="U339" s="285"/>
      <c r="V339" s="285"/>
      <c r="W339" s="285"/>
      <c r="X339" s="285"/>
      <c r="Y339" s="285"/>
      <c r="Z339" s="285"/>
    </row>
    <row r="340" spans="1:26" s="190" customFormat="1" ht="16.25" customHeight="1">
      <c r="A340" s="288"/>
      <c r="B340" s="236" t="s">
        <v>447</v>
      </c>
      <c r="C340" s="1986" t="s">
        <v>7</v>
      </c>
      <c r="D340" s="188">
        <v>8</v>
      </c>
      <c r="E340" s="198"/>
      <c r="F340" s="281"/>
      <c r="G340" s="286"/>
      <c r="H340" s="285"/>
      <c r="I340" s="285"/>
      <c r="J340" s="285"/>
      <c r="K340" s="285"/>
      <c r="L340" s="285"/>
      <c r="M340" s="285"/>
      <c r="N340" s="285"/>
      <c r="O340" s="285"/>
      <c r="P340" s="285"/>
      <c r="Q340" s="285"/>
      <c r="R340" s="285"/>
      <c r="S340" s="285"/>
      <c r="T340" s="285"/>
      <c r="U340" s="285"/>
      <c r="V340" s="285"/>
      <c r="W340" s="285"/>
      <c r="X340" s="285"/>
      <c r="Y340" s="285"/>
      <c r="Z340" s="285"/>
    </row>
    <row r="341" spans="1:26" s="190" customFormat="1" ht="16.25" customHeight="1">
      <c r="A341" s="288"/>
      <c r="B341" s="236"/>
      <c r="C341" s="1986"/>
      <c r="D341" s="188"/>
      <c r="E341" s="198"/>
      <c r="F341" s="281"/>
      <c r="G341" s="286"/>
      <c r="H341" s="285"/>
      <c r="I341" s="285"/>
      <c r="J341" s="285"/>
      <c r="K341" s="285"/>
      <c r="L341" s="285"/>
      <c r="M341" s="285"/>
      <c r="N341" s="285"/>
      <c r="O341" s="285"/>
      <c r="P341" s="285"/>
      <c r="Q341" s="285"/>
      <c r="R341" s="285"/>
      <c r="S341" s="285"/>
      <c r="T341" s="285"/>
      <c r="U341" s="285"/>
      <c r="V341" s="285"/>
      <c r="W341" s="285"/>
      <c r="X341" s="285"/>
      <c r="Y341" s="285"/>
      <c r="Z341" s="285"/>
    </row>
    <row r="342" spans="1:26" s="190" customFormat="1" ht="57.75" customHeight="1">
      <c r="A342" s="293" t="s">
        <v>220</v>
      </c>
      <c r="B342" s="264" t="s">
        <v>446</v>
      </c>
      <c r="C342" s="1986"/>
      <c r="D342" s="188"/>
      <c r="E342" s="198"/>
      <c r="F342" s="197"/>
      <c r="G342" s="286"/>
      <c r="H342" s="285"/>
      <c r="I342" s="285"/>
      <c r="J342" s="285"/>
      <c r="K342" s="285"/>
      <c r="L342" s="285"/>
      <c r="M342" s="285"/>
      <c r="N342" s="285"/>
      <c r="O342" s="285"/>
      <c r="P342" s="285"/>
      <c r="Q342" s="285"/>
      <c r="R342" s="285"/>
      <c r="S342" s="285"/>
      <c r="T342" s="285"/>
      <c r="U342" s="285"/>
      <c r="V342" s="285"/>
      <c r="W342" s="285"/>
      <c r="X342" s="285"/>
      <c r="Y342" s="285"/>
      <c r="Z342" s="285"/>
    </row>
    <row r="343" spans="1:26" s="190" customFormat="1" ht="46.5" customHeight="1">
      <c r="A343" s="293"/>
      <c r="B343" s="264" t="s">
        <v>445</v>
      </c>
      <c r="C343" s="1986"/>
      <c r="D343" s="188"/>
      <c r="E343" s="198"/>
      <c r="F343" s="197"/>
      <c r="G343" s="286"/>
      <c r="H343" s="285"/>
      <c r="I343" s="285"/>
      <c r="J343" s="285"/>
      <c r="K343" s="285"/>
      <c r="L343" s="285"/>
      <c r="M343" s="285"/>
      <c r="N343" s="285"/>
      <c r="O343" s="285"/>
      <c r="P343" s="285"/>
      <c r="Q343" s="285"/>
      <c r="R343" s="285"/>
      <c r="S343" s="285"/>
      <c r="T343" s="285"/>
      <c r="U343" s="285"/>
      <c r="V343" s="285"/>
      <c r="W343" s="285"/>
      <c r="X343" s="285"/>
      <c r="Y343" s="285"/>
      <c r="Z343" s="285"/>
    </row>
    <row r="344" spans="1:26" s="190" customFormat="1" ht="116.25" customHeight="1">
      <c r="A344" s="293"/>
      <c r="B344" s="235" t="s">
        <v>444</v>
      </c>
      <c r="C344" s="1986"/>
      <c r="D344" s="188"/>
      <c r="E344" s="198"/>
      <c r="F344" s="197"/>
      <c r="G344" s="286"/>
      <c r="H344" s="285"/>
      <c r="I344" s="285"/>
      <c r="J344" s="285"/>
      <c r="K344" s="285"/>
      <c r="L344" s="285"/>
      <c r="M344" s="285"/>
      <c r="N344" s="285"/>
      <c r="O344" s="285"/>
      <c r="P344" s="285"/>
      <c r="Q344" s="285"/>
      <c r="R344" s="285"/>
      <c r="S344" s="285"/>
      <c r="T344" s="285"/>
      <c r="U344" s="285"/>
      <c r="V344" s="285"/>
      <c r="W344" s="285"/>
      <c r="X344" s="285"/>
      <c r="Y344" s="285"/>
      <c r="Z344" s="285"/>
    </row>
    <row r="345" spans="1:26" s="190" customFormat="1" ht="16.25" customHeight="1">
      <c r="A345" s="288"/>
      <c r="B345" s="292" t="s">
        <v>443</v>
      </c>
      <c r="C345" s="1986" t="s">
        <v>7</v>
      </c>
      <c r="D345" s="188">
        <v>1</v>
      </c>
      <c r="E345" s="198"/>
      <c r="F345" s="287"/>
      <c r="G345" s="286"/>
      <c r="H345" s="285"/>
      <c r="I345" s="285"/>
      <c r="J345" s="285"/>
      <c r="K345" s="285"/>
      <c r="L345" s="285"/>
      <c r="M345" s="285"/>
      <c r="N345" s="285"/>
      <c r="O345" s="285"/>
      <c r="P345" s="285"/>
      <c r="Q345" s="285"/>
      <c r="R345" s="285"/>
      <c r="S345" s="285"/>
      <c r="T345" s="285"/>
      <c r="U345" s="285"/>
      <c r="V345" s="285"/>
      <c r="W345" s="285"/>
      <c r="X345" s="285"/>
      <c r="Y345" s="285"/>
      <c r="Z345" s="285"/>
    </row>
    <row r="346" spans="1:26" s="190" customFormat="1" ht="16.25" customHeight="1">
      <c r="A346" s="288"/>
      <c r="B346" s="291" t="s">
        <v>442</v>
      </c>
      <c r="C346" s="1779" t="s">
        <v>438</v>
      </c>
      <c r="D346" s="290">
        <v>67.95</v>
      </c>
      <c r="E346" s="289"/>
      <c r="F346" s="287"/>
      <c r="G346" s="286"/>
      <c r="H346" s="285"/>
      <c r="I346" s="285"/>
      <c r="J346" s="285"/>
      <c r="K346" s="285"/>
      <c r="L346" s="285"/>
      <c r="M346" s="285"/>
      <c r="N346" s="285"/>
      <c r="O346" s="285"/>
      <c r="P346" s="285"/>
      <c r="Q346" s="285"/>
      <c r="R346" s="285"/>
      <c r="S346" s="285"/>
      <c r="T346" s="285"/>
      <c r="U346" s="285"/>
      <c r="V346" s="285"/>
      <c r="W346" s="285"/>
      <c r="X346" s="285"/>
      <c r="Y346" s="285"/>
      <c r="Z346" s="285"/>
    </row>
    <row r="347" spans="1:26" s="190" customFormat="1" ht="16.25" customHeight="1">
      <c r="A347" s="288"/>
      <c r="B347" s="291" t="s">
        <v>441</v>
      </c>
      <c r="C347" s="1779" t="s">
        <v>438</v>
      </c>
      <c r="D347" s="290">
        <v>44.1</v>
      </c>
      <c r="E347" s="289"/>
      <c r="F347" s="287"/>
      <c r="G347" s="286"/>
      <c r="H347" s="285"/>
      <c r="I347" s="285"/>
      <c r="J347" s="285"/>
      <c r="K347" s="285"/>
      <c r="L347" s="285"/>
      <c r="M347" s="285"/>
      <c r="N347" s="285"/>
      <c r="O347" s="285"/>
      <c r="P347" s="285"/>
      <c r="Q347" s="285"/>
      <c r="R347" s="285"/>
      <c r="S347" s="285"/>
      <c r="T347" s="285"/>
      <c r="U347" s="285"/>
      <c r="V347" s="285"/>
      <c r="W347" s="285"/>
      <c r="X347" s="285"/>
      <c r="Y347" s="285"/>
      <c r="Z347" s="285"/>
    </row>
    <row r="348" spans="1:26" s="190" customFormat="1" ht="16.25" customHeight="1">
      <c r="A348" s="288"/>
      <c r="B348" s="291" t="s">
        <v>440</v>
      </c>
      <c r="C348" s="1779" t="s">
        <v>438</v>
      </c>
      <c r="D348" s="290">
        <v>23.85</v>
      </c>
      <c r="E348" s="289"/>
      <c r="F348" s="287"/>
      <c r="G348" s="286"/>
      <c r="H348" s="285"/>
      <c r="I348" s="285"/>
      <c r="J348" s="285"/>
      <c r="K348" s="285"/>
      <c r="L348" s="285"/>
      <c r="M348" s="285"/>
      <c r="N348" s="285"/>
      <c r="O348" s="285"/>
      <c r="P348" s="285"/>
      <c r="Q348" s="285"/>
      <c r="R348" s="285"/>
      <c r="S348" s="285"/>
      <c r="T348" s="285"/>
      <c r="U348" s="285"/>
      <c r="V348" s="285"/>
      <c r="W348" s="285"/>
      <c r="X348" s="285"/>
      <c r="Y348" s="285"/>
      <c r="Z348" s="285"/>
    </row>
    <row r="349" spans="1:26" s="190" customFormat="1" ht="16.25" customHeight="1">
      <c r="A349" s="288"/>
      <c r="B349" s="163" t="s">
        <v>439</v>
      </c>
      <c r="C349" s="1780" t="s">
        <v>438</v>
      </c>
      <c r="D349" s="1323">
        <v>0.9</v>
      </c>
      <c r="E349" s="1289"/>
      <c r="F349" s="1325"/>
      <c r="G349" s="286"/>
      <c r="H349" s="285"/>
      <c r="I349" s="285"/>
      <c r="J349" s="285"/>
      <c r="K349" s="285"/>
      <c r="L349" s="285"/>
      <c r="M349" s="285"/>
      <c r="N349" s="285"/>
      <c r="O349" s="285"/>
      <c r="P349" s="285"/>
      <c r="Q349" s="285"/>
      <c r="R349" s="285"/>
      <c r="S349" s="285"/>
      <c r="T349" s="285"/>
      <c r="U349" s="285"/>
      <c r="V349" s="285"/>
      <c r="W349" s="285"/>
      <c r="X349" s="285"/>
      <c r="Y349" s="285"/>
      <c r="Z349" s="285"/>
    </row>
    <row r="350" spans="1:26" s="978" customFormat="1" ht="17" thickBot="1">
      <c r="A350" s="971"/>
      <c r="B350" s="971"/>
      <c r="C350" s="1987"/>
      <c r="D350" s="1321"/>
      <c r="E350" s="1299"/>
      <c r="F350" s="1326" t="str">
        <f t="shared" ref="F350" si="0">IF(AND($D350&gt;0,E350&gt;0),$D350*E350,"")</f>
        <v/>
      </c>
      <c r="G350" s="972"/>
      <c r="H350" s="973"/>
      <c r="I350" s="973"/>
      <c r="J350" s="973"/>
      <c r="K350" s="973"/>
      <c r="L350" s="973"/>
      <c r="M350" s="973"/>
      <c r="N350" s="973"/>
      <c r="O350" s="973"/>
      <c r="P350" s="973"/>
      <c r="Q350" s="973"/>
      <c r="R350" s="973"/>
      <c r="S350" s="973"/>
      <c r="T350" s="973"/>
      <c r="U350" s="973"/>
      <c r="V350" s="973"/>
      <c r="W350" s="973"/>
      <c r="X350" s="973"/>
      <c r="Y350" s="973"/>
      <c r="Z350" s="973"/>
    </row>
    <row r="351" spans="1:26" s="190" customFormat="1" ht="14.25" customHeight="1">
      <c r="A351" s="1329"/>
      <c r="B351" s="1330" t="s">
        <v>437</v>
      </c>
      <c r="C351" s="1988" t="s">
        <v>181</v>
      </c>
      <c r="D351" s="1331"/>
      <c r="E351" s="1332"/>
      <c r="F351" s="1333">
        <f>SUM(F330:F349)</f>
        <v>0</v>
      </c>
      <c r="G351" s="125"/>
      <c r="H351" s="124"/>
      <c r="I351" s="124"/>
      <c r="J351" s="124"/>
      <c r="K351" s="124"/>
      <c r="L351" s="124"/>
      <c r="M351" s="124"/>
      <c r="N351" s="124"/>
      <c r="O351" s="124"/>
      <c r="P351" s="124"/>
      <c r="Q351" s="124"/>
      <c r="R351" s="124"/>
      <c r="S351" s="124"/>
      <c r="T351" s="124"/>
      <c r="U351" s="124"/>
      <c r="V351" s="124"/>
      <c r="W351" s="124"/>
      <c r="X351" s="124"/>
      <c r="Y351" s="124"/>
      <c r="Z351" s="124"/>
    </row>
    <row r="352" spans="1:26" s="190" customFormat="1" ht="14">
      <c r="A352" s="168"/>
      <c r="B352" s="143"/>
      <c r="C352" s="1989"/>
      <c r="D352" s="1322"/>
      <c r="E352" s="1289"/>
      <c r="F352" s="1327"/>
      <c r="G352" s="168"/>
      <c r="H352" s="124"/>
      <c r="I352" s="124"/>
      <c r="J352" s="124"/>
      <c r="K352" s="124"/>
      <c r="L352" s="124"/>
      <c r="M352" s="124"/>
      <c r="N352" s="124"/>
      <c r="O352" s="124"/>
      <c r="P352" s="124"/>
      <c r="Q352" s="124"/>
      <c r="R352" s="124"/>
      <c r="S352" s="124"/>
      <c r="T352" s="124"/>
      <c r="U352" s="124"/>
      <c r="V352" s="124"/>
      <c r="W352" s="124"/>
      <c r="X352" s="124"/>
      <c r="Y352" s="124"/>
      <c r="Z352" s="124"/>
    </row>
    <row r="353" spans="1:26" s="190" customFormat="1" ht="14">
      <c r="A353" s="1334"/>
      <c r="B353" s="948"/>
      <c r="C353" s="1781"/>
      <c r="D353" s="1324"/>
      <c r="E353" s="1335"/>
      <c r="F353" s="1336"/>
      <c r="G353" s="125"/>
      <c r="H353" s="124"/>
      <c r="I353" s="124"/>
      <c r="J353" s="124"/>
      <c r="K353" s="124"/>
      <c r="L353" s="124"/>
      <c r="M353" s="124"/>
      <c r="N353" s="124"/>
      <c r="O353" s="124"/>
      <c r="P353" s="124"/>
      <c r="Q353" s="124"/>
      <c r="R353" s="124"/>
      <c r="S353" s="124"/>
      <c r="T353" s="124"/>
      <c r="U353" s="124"/>
      <c r="V353" s="124"/>
      <c r="W353" s="124"/>
      <c r="X353" s="124"/>
      <c r="Y353" s="124"/>
      <c r="Z353" s="124"/>
    </row>
    <row r="354" spans="1:26" s="190" customFormat="1" ht="14">
      <c r="A354" s="969" t="s">
        <v>212</v>
      </c>
      <c r="B354" s="974" t="s">
        <v>436</v>
      </c>
      <c r="C354" s="1782" t="s">
        <v>182</v>
      </c>
      <c r="D354" s="1285"/>
      <c r="E354" s="1320"/>
      <c r="F354" s="1320"/>
      <c r="G354" s="125"/>
      <c r="H354" s="124"/>
      <c r="I354" s="124"/>
      <c r="J354" s="124"/>
      <c r="K354" s="124"/>
      <c r="L354" s="124"/>
      <c r="M354" s="124"/>
      <c r="N354" s="124"/>
      <c r="O354" s="124"/>
      <c r="P354" s="124"/>
      <c r="Q354" s="124"/>
      <c r="R354" s="124"/>
      <c r="S354" s="124"/>
      <c r="T354" s="124"/>
      <c r="U354" s="124"/>
      <c r="V354" s="124"/>
      <c r="W354" s="124"/>
      <c r="X354" s="124"/>
      <c r="Y354" s="124"/>
      <c r="Z354" s="124"/>
    </row>
    <row r="355" spans="1:26" s="190" customFormat="1" ht="14">
      <c r="A355" s="137"/>
      <c r="B355" s="146"/>
      <c r="C355" s="1781"/>
      <c r="D355" s="1324"/>
      <c r="E355" s="1289"/>
      <c r="F355" s="197"/>
      <c r="G355" s="125"/>
      <c r="H355" s="124"/>
      <c r="I355" s="124"/>
      <c r="J355" s="124"/>
      <c r="K355" s="124"/>
      <c r="L355" s="124"/>
      <c r="M355" s="124"/>
      <c r="N355" s="124"/>
      <c r="O355" s="124"/>
      <c r="P355" s="124"/>
      <c r="Q355" s="124"/>
      <c r="R355" s="124"/>
      <c r="S355" s="124"/>
      <c r="T355" s="124"/>
      <c r="U355" s="124"/>
      <c r="V355" s="124"/>
      <c r="W355" s="124"/>
      <c r="X355" s="124"/>
      <c r="Y355" s="124"/>
      <c r="Z355" s="124"/>
    </row>
    <row r="356" spans="1:26" s="190" customFormat="1" ht="29.25" customHeight="1">
      <c r="A356" s="165" t="s">
        <v>210</v>
      </c>
      <c r="B356" s="217" t="s">
        <v>435</v>
      </c>
      <c r="C356" s="1747"/>
      <c r="D356" s="1286"/>
      <c r="E356" s="198"/>
      <c r="F356" s="197"/>
      <c r="G356" s="125"/>
      <c r="H356" s="238"/>
      <c r="I356" s="124"/>
      <c r="J356" s="124"/>
      <c r="K356" s="124"/>
      <c r="L356" s="124"/>
      <c r="M356" s="124"/>
      <c r="N356" s="124"/>
      <c r="O356" s="124"/>
      <c r="P356" s="124"/>
      <c r="Q356" s="124"/>
      <c r="R356" s="124"/>
      <c r="S356" s="124"/>
      <c r="T356" s="124"/>
      <c r="U356" s="124"/>
      <c r="V356" s="124"/>
      <c r="W356" s="124"/>
      <c r="X356" s="124"/>
      <c r="Y356" s="124"/>
      <c r="Z356" s="124"/>
    </row>
    <row r="357" spans="1:26" s="204" customFormat="1" ht="16.5" customHeight="1">
      <c r="A357" s="208"/>
      <c r="B357" s="283" t="s">
        <v>434</v>
      </c>
      <c r="C357" s="1990"/>
      <c r="D357" s="212"/>
      <c r="E357" s="198"/>
      <c r="F357" s="281"/>
      <c r="G357" s="206"/>
      <c r="H357" s="205"/>
      <c r="I357" s="205"/>
      <c r="J357" s="205"/>
      <c r="K357" s="205"/>
      <c r="L357" s="205"/>
      <c r="M357" s="205"/>
      <c r="N357" s="205"/>
      <c r="O357" s="205"/>
      <c r="P357" s="205"/>
      <c r="Q357" s="205"/>
      <c r="R357" s="205"/>
      <c r="S357" s="205"/>
      <c r="T357" s="205"/>
      <c r="U357" s="205"/>
      <c r="V357" s="205"/>
      <c r="W357" s="205"/>
      <c r="X357" s="205"/>
      <c r="Y357" s="205"/>
      <c r="Z357" s="205"/>
    </row>
    <row r="358" spans="1:26" s="204" customFormat="1" ht="16.5" customHeight="1">
      <c r="A358" s="208"/>
      <c r="B358" s="213" t="s">
        <v>324</v>
      </c>
      <c r="C358" s="1765" t="s">
        <v>86</v>
      </c>
      <c r="D358" s="212">
        <v>310</v>
      </c>
      <c r="E358" s="198"/>
      <c r="F358" s="281"/>
      <c r="G358" s="206"/>
      <c r="H358" s="205"/>
      <c r="I358" s="205"/>
      <c r="J358" s="205"/>
      <c r="K358" s="205"/>
      <c r="L358" s="205"/>
      <c r="M358" s="205"/>
      <c r="N358" s="205"/>
      <c r="O358" s="205"/>
      <c r="P358" s="205"/>
      <c r="Q358" s="205"/>
      <c r="R358" s="205"/>
      <c r="S358" s="205"/>
      <c r="T358" s="205"/>
      <c r="U358" s="205"/>
      <c r="V358" s="205"/>
      <c r="W358" s="205"/>
      <c r="X358" s="205"/>
      <c r="Y358" s="205"/>
      <c r="Z358" s="205"/>
    </row>
    <row r="359" spans="1:26" s="204" customFormat="1" ht="16.5" customHeight="1">
      <c r="A359" s="208"/>
      <c r="B359" s="213"/>
      <c r="C359" s="1990"/>
      <c r="D359" s="212"/>
      <c r="E359" s="198"/>
      <c r="F359" s="281"/>
      <c r="G359" s="206"/>
      <c r="H359" s="205"/>
      <c r="I359" s="205"/>
      <c r="J359" s="205"/>
      <c r="K359" s="205"/>
      <c r="L359" s="205"/>
      <c r="M359" s="205"/>
      <c r="N359" s="205"/>
      <c r="O359" s="205"/>
      <c r="P359" s="205"/>
      <c r="Q359" s="205"/>
      <c r="R359" s="205"/>
      <c r="S359" s="205"/>
      <c r="T359" s="205"/>
      <c r="U359" s="205"/>
      <c r="V359" s="205"/>
      <c r="W359" s="205"/>
      <c r="X359" s="205"/>
      <c r="Y359" s="205"/>
      <c r="Z359" s="205"/>
    </row>
    <row r="360" spans="1:26" s="204" customFormat="1" ht="16.5" customHeight="1">
      <c r="A360" s="208"/>
      <c r="B360" s="284" t="s">
        <v>433</v>
      </c>
      <c r="C360" s="1990"/>
      <c r="D360" s="212"/>
      <c r="E360" s="198"/>
      <c r="F360" s="281"/>
      <c r="G360" s="206"/>
      <c r="H360" s="205"/>
      <c r="I360" s="205"/>
      <c r="J360" s="205"/>
      <c r="K360" s="205"/>
      <c r="L360" s="205"/>
      <c r="M360" s="205"/>
      <c r="N360" s="205"/>
      <c r="O360" s="205"/>
      <c r="P360" s="205"/>
      <c r="Q360" s="205"/>
      <c r="R360" s="205"/>
      <c r="S360" s="205"/>
      <c r="T360" s="205"/>
      <c r="U360" s="205"/>
      <c r="V360" s="205"/>
      <c r="W360" s="205"/>
      <c r="X360" s="205"/>
      <c r="Y360" s="205"/>
      <c r="Z360" s="205"/>
    </row>
    <row r="361" spans="1:26" s="204" customFormat="1" ht="16.5" customHeight="1">
      <c r="A361" s="208"/>
      <c r="B361" s="213" t="s">
        <v>421</v>
      </c>
      <c r="C361" s="1765" t="s">
        <v>86</v>
      </c>
      <c r="D361" s="212">
        <v>95</v>
      </c>
      <c r="E361" s="198"/>
      <c r="F361" s="281"/>
      <c r="G361" s="206"/>
      <c r="H361" s="205"/>
      <c r="I361" s="205"/>
      <c r="J361" s="205"/>
      <c r="K361" s="205"/>
      <c r="L361" s="205"/>
      <c r="M361" s="205"/>
      <c r="N361" s="205"/>
      <c r="O361" s="205"/>
      <c r="P361" s="205"/>
      <c r="Q361" s="205"/>
      <c r="R361" s="205"/>
      <c r="S361" s="205"/>
      <c r="T361" s="205"/>
      <c r="U361" s="205"/>
      <c r="V361" s="205"/>
      <c r="W361" s="205"/>
      <c r="X361" s="205"/>
      <c r="Y361" s="205"/>
      <c r="Z361" s="205"/>
    </row>
    <row r="362" spans="1:26" s="204" customFormat="1" ht="16.5" customHeight="1">
      <c r="A362" s="208"/>
      <c r="B362" s="213" t="s">
        <v>420</v>
      </c>
      <c r="C362" s="1765" t="s">
        <v>86</v>
      </c>
      <c r="D362" s="212">
        <v>150</v>
      </c>
      <c r="E362" s="198"/>
      <c r="F362" s="281"/>
      <c r="G362" s="206"/>
      <c r="H362" s="205"/>
      <c r="I362" s="205"/>
      <c r="J362" s="205"/>
      <c r="K362" s="205"/>
      <c r="L362" s="205"/>
      <c r="M362" s="205"/>
      <c r="N362" s="205"/>
      <c r="O362" s="205"/>
      <c r="P362" s="205"/>
      <c r="Q362" s="205"/>
      <c r="R362" s="205"/>
      <c r="S362" s="205"/>
      <c r="T362" s="205"/>
      <c r="U362" s="205"/>
      <c r="V362" s="205"/>
      <c r="W362" s="205"/>
      <c r="X362" s="205"/>
      <c r="Y362" s="205"/>
      <c r="Z362" s="205"/>
    </row>
    <row r="363" spans="1:26" s="204" customFormat="1" ht="16.5" customHeight="1">
      <c r="A363" s="208"/>
      <c r="B363" s="213" t="s">
        <v>419</v>
      </c>
      <c r="C363" s="1765" t="s">
        <v>86</v>
      </c>
      <c r="D363" s="212">
        <v>105</v>
      </c>
      <c r="E363" s="198"/>
      <c r="F363" s="281"/>
      <c r="G363" s="206"/>
      <c r="H363" s="205"/>
      <c r="I363" s="205"/>
      <c r="J363" s="205"/>
      <c r="K363" s="205"/>
      <c r="L363" s="205"/>
      <c r="M363" s="205"/>
      <c r="N363" s="205"/>
      <c r="O363" s="205"/>
      <c r="P363" s="205"/>
      <c r="Q363" s="205"/>
      <c r="R363" s="205"/>
      <c r="S363" s="205"/>
      <c r="T363" s="205"/>
      <c r="U363" s="205"/>
      <c r="V363" s="205"/>
      <c r="W363" s="205"/>
      <c r="X363" s="205"/>
      <c r="Y363" s="205"/>
      <c r="Z363" s="205"/>
    </row>
    <row r="364" spans="1:26" s="204" customFormat="1" ht="16.5" customHeight="1">
      <c r="A364" s="208"/>
      <c r="B364" s="213"/>
      <c r="C364" s="1990"/>
      <c r="D364" s="212"/>
      <c r="E364" s="198"/>
      <c r="F364" s="281"/>
      <c r="G364" s="206"/>
      <c r="H364" s="205"/>
      <c r="I364" s="205"/>
      <c r="J364" s="205"/>
      <c r="K364" s="205"/>
      <c r="L364" s="205"/>
      <c r="M364" s="205"/>
      <c r="N364" s="205"/>
      <c r="O364" s="205"/>
      <c r="P364" s="205"/>
      <c r="Q364" s="205"/>
      <c r="R364" s="205"/>
      <c r="S364" s="205"/>
      <c r="T364" s="205"/>
      <c r="U364" s="205"/>
      <c r="V364" s="205"/>
      <c r="W364" s="205"/>
      <c r="X364" s="205"/>
      <c r="Y364" s="205"/>
      <c r="Z364" s="205"/>
    </row>
    <row r="365" spans="1:26" s="204" customFormat="1" ht="16.5" customHeight="1">
      <c r="A365" s="208"/>
      <c r="B365" s="213" t="s">
        <v>432</v>
      </c>
      <c r="C365" s="1991" t="s">
        <v>7</v>
      </c>
      <c r="D365" s="207">
        <v>18</v>
      </c>
      <c r="E365" s="198"/>
      <c r="F365" s="197"/>
      <c r="G365" s="206"/>
      <c r="H365" s="205"/>
      <c r="I365" s="205"/>
      <c r="J365" s="205"/>
      <c r="K365" s="205"/>
      <c r="L365" s="205"/>
      <c r="M365" s="205"/>
      <c r="N365" s="205"/>
      <c r="O365" s="205"/>
      <c r="P365" s="205"/>
      <c r="Q365" s="205"/>
      <c r="R365" s="205"/>
      <c r="S365" s="205"/>
      <c r="T365" s="205"/>
      <c r="U365" s="205"/>
      <c r="V365" s="205"/>
      <c r="W365" s="205"/>
      <c r="X365" s="205"/>
      <c r="Y365" s="205"/>
      <c r="Z365" s="205"/>
    </row>
    <row r="366" spans="1:26" s="204" customFormat="1" ht="16.5" customHeight="1">
      <c r="A366" s="208"/>
      <c r="B366" s="213" t="s">
        <v>431</v>
      </c>
      <c r="C366" s="1991" t="s">
        <v>7</v>
      </c>
      <c r="D366" s="207">
        <v>23</v>
      </c>
      <c r="E366" s="198"/>
      <c r="F366" s="197"/>
      <c r="G366" s="206"/>
      <c r="H366" s="205"/>
      <c r="I366" s="205"/>
      <c r="J366" s="205"/>
      <c r="K366" s="205"/>
      <c r="L366" s="205"/>
      <c r="M366" s="205"/>
      <c r="N366" s="205"/>
      <c r="O366" s="205"/>
      <c r="P366" s="205"/>
      <c r="Q366" s="205"/>
      <c r="R366" s="205"/>
      <c r="S366" s="205"/>
      <c r="T366" s="205"/>
      <c r="U366" s="205"/>
      <c r="V366" s="205"/>
      <c r="W366" s="205"/>
      <c r="X366" s="205"/>
      <c r="Y366" s="205"/>
      <c r="Z366" s="205"/>
    </row>
    <row r="367" spans="1:26" s="204" customFormat="1" ht="16.5" customHeight="1">
      <c r="A367" s="208"/>
      <c r="B367" s="213" t="s">
        <v>430</v>
      </c>
      <c r="C367" s="1991" t="s">
        <v>7</v>
      </c>
      <c r="D367" s="207">
        <v>8</v>
      </c>
      <c r="E367" s="198"/>
      <c r="F367" s="197"/>
      <c r="G367" s="206"/>
      <c r="H367" s="205"/>
      <c r="I367" s="205"/>
      <c r="J367" s="205"/>
      <c r="K367" s="205"/>
      <c r="L367" s="205"/>
      <c r="M367" s="205"/>
      <c r="N367" s="205"/>
      <c r="O367" s="205"/>
      <c r="P367" s="205"/>
      <c r="Q367" s="205"/>
      <c r="R367" s="205"/>
      <c r="S367" s="205"/>
      <c r="T367" s="205"/>
      <c r="U367" s="205"/>
      <c r="V367" s="205"/>
      <c r="W367" s="205"/>
      <c r="X367" s="205"/>
      <c r="Y367" s="205"/>
      <c r="Z367" s="205"/>
    </row>
    <row r="368" spans="1:26" s="204" customFormat="1" ht="16.5" customHeight="1">
      <c r="A368" s="208"/>
      <c r="B368" s="213"/>
      <c r="C368" s="1990"/>
      <c r="D368" s="212"/>
      <c r="E368" s="198"/>
      <c r="F368" s="281"/>
      <c r="G368" s="206"/>
      <c r="H368" s="205"/>
      <c r="I368" s="205"/>
      <c r="J368" s="205"/>
      <c r="K368" s="205"/>
      <c r="L368" s="205"/>
      <c r="M368" s="205"/>
      <c r="N368" s="205"/>
      <c r="O368" s="205"/>
      <c r="P368" s="205"/>
      <c r="Q368" s="205"/>
      <c r="R368" s="205"/>
      <c r="S368" s="205"/>
      <c r="T368" s="205"/>
      <c r="U368" s="205"/>
      <c r="V368" s="205"/>
      <c r="W368" s="205"/>
      <c r="X368" s="205"/>
      <c r="Y368" s="205"/>
      <c r="Z368" s="205"/>
    </row>
    <row r="369" spans="1:26" s="204" customFormat="1" ht="16.5" customHeight="1">
      <c r="A369" s="208"/>
      <c r="B369" s="283" t="s">
        <v>429</v>
      </c>
      <c r="C369" s="1990"/>
      <c r="D369" s="212"/>
      <c r="E369" s="198"/>
      <c r="F369" s="281"/>
      <c r="G369" s="206"/>
      <c r="H369" s="205"/>
      <c r="I369" s="205"/>
      <c r="J369" s="205"/>
      <c r="K369" s="205"/>
      <c r="L369" s="205"/>
      <c r="M369" s="205"/>
      <c r="N369" s="205"/>
      <c r="O369" s="205"/>
      <c r="P369" s="205"/>
      <c r="Q369" s="205"/>
      <c r="R369" s="205"/>
      <c r="S369" s="205"/>
      <c r="T369" s="205"/>
      <c r="U369" s="205"/>
      <c r="V369" s="205"/>
      <c r="W369" s="205"/>
      <c r="X369" s="205"/>
      <c r="Y369" s="205"/>
      <c r="Z369" s="205"/>
    </row>
    <row r="370" spans="1:26" s="204" customFormat="1" ht="16.5" customHeight="1">
      <c r="A370" s="208"/>
      <c r="B370" s="213" t="s">
        <v>324</v>
      </c>
      <c r="C370" s="1765" t="s">
        <v>86</v>
      </c>
      <c r="D370" s="212">
        <v>240</v>
      </c>
      <c r="E370" s="198"/>
      <c r="F370" s="281"/>
      <c r="G370" s="206"/>
      <c r="H370" s="205"/>
      <c r="I370" s="205"/>
      <c r="J370" s="205"/>
      <c r="K370" s="205"/>
      <c r="L370" s="205"/>
      <c r="M370" s="205"/>
      <c r="N370" s="205"/>
      <c r="O370" s="205"/>
      <c r="P370" s="205"/>
      <c r="Q370" s="205"/>
      <c r="R370" s="205"/>
      <c r="S370" s="205"/>
      <c r="T370" s="205"/>
      <c r="U370" s="205"/>
      <c r="V370" s="205"/>
      <c r="W370" s="205"/>
      <c r="X370" s="205"/>
      <c r="Y370" s="205"/>
      <c r="Z370" s="205"/>
    </row>
    <row r="371" spans="1:26" s="204" customFormat="1" ht="16.5" customHeight="1">
      <c r="A371" s="208"/>
      <c r="B371" s="213"/>
      <c r="C371" s="1990"/>
      <c r="D371" s="212"/>
      <c r="E371" s="198"/>
      <c r="F371" s="281"/>
      <c r="G371" s="206"/>
      <c r="H371" s="205"/>
      <c r="I371" s="205"/>
      <c r="J371" s="205"/>
      <c r="K371" s="205"/>
      <c r="L371" s="205"/>
      <c r="M371" s="205"/>
      <c r="N371" s="205"/>
      <c r="O371" s="205"/>
      <c r="P371" s="205"/>
      <c r="Q371" s="205"/>
      <c r="R371" s="205"/>
      <c r="S371" s="205"/>
      <c r="T371" s="205"/>
      <c r="U371" s="205"/>
      <c r="V371" s="205"/>
      <c r="W371" s="205"/>
      <c r="X371" s="205"/>
      <c r="Y371" s="205"/>
      <c r="Z371" s="205"/>
    </row>
    <row r="372" spans="1:26" s="204" customFormat="1" ht="16.5" customHeight="1">
      <c r="A372" s="208"/>
      <c r="B372" s="208" t="s">
        <v>323</v>
      </c>
      <c r="C372" s="1991" t="s">
        <v>7</v>
      </c>
      <c r="D372" s="207">
        <v>2</v>
      </c>
      <c r="E372" s="198"/>
      <c r="F372" s="197"/>
      <c r="G372" s="206"/>
      <c r="H372" s="205"/>
      <c r="I372" s="205"/>
      <c r="J372" s="205"/>
      <c r="K372" s="205"/>
      <c r="L372" s="205"/>
      <c r="M372" s="205"/>
      <c r="N372" s="205"/>
      <c r="O372" s="205"/>
      <c r="P372" s="205"/>
      <c r="Q372" s="205"/>
      <c r="R372" s="205"/>
      <c r="S372" s="205"/>
      <c r="T372" s="205"/>
      <c r="U372" s="205"/>
      <c r="V372" s="205"/>
      <c r="W372" s="205"/>
      <c r="X372" s="205"/>
      <c r="Y372" s="205"/>
      <c r="Z372" s="205"/>
    </row>
    <row r="373" spans="1:26" s="204" customFormat="1" ht="16.5" customHeight="1">
      <c r="A373" s="208"/>
      <c r="B373" s="208"/>
      <c r="C373" s="1991"/>
      <c r="D373" s="207"/>
      <c r="E373" s="198"/>
      <c r="F373" s="197"/>
      <c r="G373" s="206"/>
      <c r="H373" s="205"/>
      <c r="I373" s="205"/>
      <c r="J373" s="205"/>
      <c r="K373" s="205"/>
      <c r="L373" s="205"/>
      <c r="M373" s="205"/>
      <c r="N373" s="205"/>
      <c r="O373" s="205"/>
      <c r="P373" s="205"/>
      <c r="Q373" s="205"/>
      <c r="R373" s="205"/>
      <c r="S373" s="205"/>
      <c r="T373" s="205"/>
      <c r="U373" s="205"/>
      <c r="V373" s="205"/>
      <c r="W373" s="205"/>
      <c r="X373" s="205"/>
      <c r="Y373" s="205"/>
      <c r="Z373" s="205"/>
    </row>
    <row r="374" spans="1:26" s="204" customFormat="1" ht="16.5" customHeight="1">
      <c r="A374" s="208"/>
      <c r="B374" s="282" t="s">
        <v>428</v>
      </c>
      <c r="C374" s="1991"/>
      <c r="D374" s="207"/>
      <c r="E374" s="198"/>
      <c r="F374" s="197"/>
      <c r="G374" s="206"/>
      <c r="H374" s="205"/>
      <c r="I374" s="205"/>
      <c r="J374" s="205"/>
      <c r="K374" s="205"/>
      <c r="L374" s="205"/>
      <c r="M374" s="205"/>
      <c r="N374" s="205"/>
      <c r="O374" s="205"/>
      <c r="P374" s="205"/>
      <c r="Q374" s="205"/>
      <c r="R374" s="205"/>
      <c r="S374" s="205"/>
      <c r="T374" s="205"/>
      <c r="U374" s="205"/>
      <c r="V374" s="205"/>
      <c r="W374" s="205"/>
      <c r="X374" s="205"/>
      <c r="Y374" s="205"/>
      <c r="Z374" s="205"/>
    </row>
    <row r="375" spans="1:26" s="204" customFormat="1" ht="16.5" customHeight="1">
      <c r="A375" s="208"/>
      <c r="B375" s="213" t="s">
        <v>324</v>
      </c>
      <c r="C375" s="1990" t="s">
        <v>311</v>
      </c>
      <c r="D375" s="212">
        <v>145</v>
      </c>
      <c r="E375" s="198"/>
      <c r="F375" s="281"/>
      <c r="G375" s="206"/>
      <c r="H375" s="205"/>
      <c r="I375" s="205"/>
      <c r="J375" s="205"/>
      <c r="K375" s="205"/>
      <c r="L375" s="205"/>
      <c r="M375" s="205"/>
      <c r="N375" s="205"/>
      <c r="O375" s="205"/>
      <c r="P375" s="205"/>
      <c r="Q375" s="205"/>
      <c r="R375" s="205"/>
      <c r="S375" s="205"/>
      <c r="T375" s="205"/>
      <c r="U375" s="205"/>
      <c r="V375" s="205"/>
      <c r="W375" s="205"/>
      <c r="X375" s="205"/>
      <c r="Y375" s="205"/>
      <c r="Z375" s="205"/>
    </row>
    <row r="376" spans="1:26" s="204" customFormat="1" ht="16.5" customHeight="1">
      <c r="A376" s="208"/>
      <c r="B376" s="208"/>
      <c r="C376" s="1991"/>
      <c r="D376" s="207"/>
      <c r="E376" s="198"/>
      <c r="F376" s="197"/>
      <c r="G376" s="206"/>
      <c r="H376" s="205"/>
      <c r="I376" s="205"/>
      <c r="J376" s="205"/>
      <c r="K376" s="205"/>
      <c r="L376" s="205"/>
      <c r="M376" s="205"/>
      <c r="N376" s="205"/>
      <c r="O376" s="205"/>
      <c r="P376" s="205"/>
      <c r="Q376" s="205"/>
      <c r="R376" s="205"/>
      <c r="S376" s="205"/>
      <c r="T376" s="205"/>
      <c r="U376" s="205"/>
      <c r="V376" s="205"/>
      <c r="W376" s="205"/>
      <c r="X376" s="205"/>
      <c r="Y376" s="205"/>
      <c r="Z376" s="205"/>
    </row>
    <row r="377" spans="1:26" s="204" customFormat="1" ht="16.5" customHeight="1">
      <c r="A377" s="208"/>
      <c r="B377" s="208" t="s">
        <v>427</v>
      </c>
      <c r="C377" s="1991" t="s">
        <v>7</v>
      </c>
      <c r="D377" s="207">
        <v>20</v>
      </c>
      <c r="E377" s="198"/>
      <c r="F377" s="197"/>
      <c r="G377" s="206"/>
      <c r="H377" s="205"/>
      <c r="I377" s="205"/>
      <c r="J377" s="205"/>
      <c r="K377" s="205"/>
      <c r="L377" s="205"/>
      <c r="M377" s="205"/>
      <c r="N377" s="205"/>
      <c r="O377" s="205"/>
      <c r="P377" s="205"/>
      <c r="Q377" s="205"/>
      <c r="R377" s="205"/>
      <c r="S377" s="205"/>
      <c r="T377" s="205"/>
      <c r="U377" s="205"/>
      <c r="V377" s="205"/>
      <c r="W377" s="205"/>
      <c r="X377" s="205"/>
      <c r="Y377" s="205"/>
      <c r="Z377" s="205"/>
    </row>
    <row r="378" spans="1:26" s="204" customFormat="1" ht="16.5" customHeight="1">
      <c r="A378" s="208"/>
      <c r="B378" s="208"/>
      <c r="C378" s="1991"/>
      <c r="D378" s="207"/>
      <c r="E378" s="198"/>
      <c r="F378" s="197"/>
      <c r="G378" s="206"/>
      <c r="H378" s="205"/>
      <c r="I378" s="205"/>
      <c r="J378" s="205"/>
      <c r="K378" s="205"/>
      <c r="L378" s="205"/>
      <c r="M378" s="205"/>
      <c r="N378" s="205"/>
      <c r="O378" s="205"/>
      <c r="P378" s="205"/>
      <c r="Q378" s="205"/>
      <c r="R378" s="205"/>
      <c r="S378" s="205"/>
      <c r="T378" s="205"/>
      <c r="U378" s="205"/>
      <c r="V378" s="205"/>
      <c r="W378" s="205"/>
      <c r="X378" s="205"/>
      <c r="Y378" s="205"/>
      <c r="Z378" s="205"/>
    </row>
    <row r="379" spans="1:26" s="204" customFormat="1" ht="16.5" customHeight="1">
      <c r="A379" s="208"/>
      <c r="B379" s="208" t="s">
        <v>323</v>
      </c>
      <c r="C379" s="1991" t="s">
        <v>7</v>
      </c>
      <c r="D379" s="207">
        <v>20</v>
      </c>
      <c r="E379" s="198"/>
      <c r="F379" s="197"/>
      <c r="G379" s="206"/>
      <c r="H379" s="205"/>
      <c r="I379" s="205"/>
      <c r="J379" s="205"/>
      <c r="K379" s="205"/>
      <c r="L379" s="205"/>
      <c r="M379" s="205"/>
      <c r="N379" s="205"/>
      <c r="O379" s="205"/>
      <c r="P379" s="205"/>
      <c r="Q379" s="205"/>
      <c r="R379" s="205"/>
      <c r="S379" s="205"/>
      <c r="T379" s="205"/>
      <c r="U379" s="205"/>
      <c r="V379" s="205"/>
      <c r="W379" s="205"/>
      <c r="X379" s="205"/>
      <c r="Y379" s="205"/>
      <c r="Z379" s="205"/>
    </row>
    <row r="380" spans="1:26" s="204" customFormat="1" ht="16.5" customHeight="1">
      <c r="A380" s="208"/>
      <c r="B380" s="208"/>
      <c r="C380" s="1991"/>
      <c r="D380" s="207"/>
      <c r="E380" s="198"/>
      <c r="F380" s="197"/>
      <c r="G380" s="206"/>
      <c r="H380" s="205"/>
      <c r="I380" s="205"/>
      <c r="J380" s="205"/>
      <c r="K380" s="205"/>
      <c r="L380" s="205"/>
      <c r="M380" s="205"/>
      <c r="N380" s="205"/>
      <c r="O380" s="205"/>
      <c r="P380" s="205"/>
      <c r="Q380" s="205"/>
      <c r="R380" s="205"/>
      <c r="S380" s="205"/>
      <c r="T380" s="205"/>
      <c r="U380" s="205"/>
      <c r="V380" s="205"/>
      <c r="W380" s="205"/>
      <c r="X380" s="205"/>
      <c r="Y380" s="205"/>
      <c r="Z380" s="205"/>
    </row>
    <row r="381" spans="1:26" s="204" customFormat="1" ht="16.5" customHeight="1">
      <c r="A381" s="208"/>
      <c r="B381" s="213" t="s">
        <v>426</v>
      </c>
      <c r="C381" s="1991" t="s">
        <v>7</v>
      </c>
      <c r="D381" s="207">
        <v>2</v>
      </c>
      <c r="E381" s="198"/>
      <c r="F381" s="197"/>
      <c r="G381" s="206"/>
      <c r="H381" s="205"/>
      <c r="I381" s="205"/>
      <c r="J381" s="205"/>
      <c r="K381" s="205"/>
      <c r="L381" s="205"/>
      <c r="M381" s="205"/>
      <c r="N381" s="205"/>
      <c r="O381" s="205"/>
      <c r="P381" s="205"/>
      <c r="Q381" s="205"/>
      <c r="R381" s="205"/>
      <c r="S381" s="205"/>
      <c r="T381" s="205"/>
      <c r="U381" s="205"/>
      <c r="V381" s="205"/>
      <c r="W381" s="205"/>
      <c r="X381" s="205"/>
      <c r="Y381" s="205"/>
      <c r="Z381" s="205"/>
    </row>
    <row r="382" spans="1:26" s="204" customFormat="1" ht="16.5" customHeight="1">
      <c r="A382" s="208"/>
      <c r="B382" s="213"/>
      <c r="C382" s="1991"/>
      <c r="D382" s="207"/>
      <c r="E382" s="198"/>
      <c r="F382" s="197"/>
      <c r="G382" s="206"/>
      <c r="H382" s="205"/>
      <c r="I382" s="205"/>
      <c r="J382" s="205"/>
      <c r="K382" s="205"/>
      <c r="L382" s="205"/>
      <c r="M382" s="205"/>
      <c r="N382" s="205"/>
      <c r="O382" s="205"/>
      <c r="P382" s="205"/>
      <c r="Q382" s="205"/>
      <c r="R382" s="205"/>
      <c r="S382" s="205"/>
      <c r="T382" s="205"/>
      <c r="U382" s="205"/>
      <c r="V382" s="205"/>
      <c r="W382" s="205"/>
      <c r="X382" s="205"/>
      <c r="Y382" s="205"/>
      <c r="Z382" s="205"/>
    </row>
    <row r="383" spans="1:26" s="204" customFormat="1" ht="16.5" customHeight="1">
      <c r="A383" s="208"/>
      <c r="B383" s="213" t="s">
        <v>425</v>
      </c>
      <c r="C383" s="1991" t="s">
        <v>7</v>
      </c>
      <c r="D383" s="207">
        <v>13</v>
      </c>
      <c r="E383" s="198"/>
      <c r="F383" s="197"/>
      <c r="G383" s="206"/>
      <c r="H383" s="205"/>
      <c r="I383" s="205"/>
      <c r="J383" s="205"/>
      <c r="K383" s="205"/>
      <c r="L383" s="205"/>
      <c r="M383" s="205"/>
      <c r="N383" s="205"/>
      <c r="O383" s="205"/>
      <c r="P383" s="205"/>
      <c r="Q383" s="205"/>
      <c r="R383" s="205"/>
      <c r="S383" s="205"/>
      <c r="T383" s="205"/>
      <c r="U383" s="205"/>
      <c r="V383" s="205"/>
      <c r="W383" s="205"/>
      <c r="X383" s="205"/>
      <c r="Y383" s="205"/>
      <c r="Z383" s="205"/>
    </row>
    <row r="384" spans="1:26" s="204" customFormat="1" ht="16.5" customHeight="1">
      <c r="A384" s="208"/>
      <c r="B384" s="208"/>
      <c r="C384" s="1991"/>
      <c r="D384" s="207"/>
      <c r="E384" s="198"/>
      <c r="F384" s="197"/>
      <c r="G384" s="206"/>
      <c r="H384" s="205"/>
      <c r="I384" s="205"/>
      <c r="J384" s="205"/>
      <c r="K384" s="205"/>
      <c r="L384" s="205"/>
      <c r="M384" s="205"/>
      <c r="N384" s="205"/>
      <c r="O384" s="205"/>
      <c r="P384" s="205"/>
      <c r="Q384" s="205"/>
      <c r="R384" s="205"/>
      <c r="S384" s="205"/>
      <c r="T384" s="205"/>
      <c r="U384" s="205"/>
      <c r="V384" s="205"/>
      <c r="W384" s="205"/>
      <c r="X384" s="205"/>
      <c r="Y384" s="205"/>
      <c r="Z384" s="205"/>
    </row>
    <row r="385" spans="1:26" s="190" customFormat="1" ht="17" customHeight="1">
      <c r="A385" s="165" t="s">
        <v>208</v>
      </c>
      <c r="B385" s="264" t="s">
        <v>424</v>
      </c>
      <c r="C385" s="1747"/>
      <c r="D385" s="202"/>
      <c r="E385" s="198"/>
      <c r="F385" s="197"/>
      <c r="G385" s="125"/>
      <c r="H385" s="124"/>
      <c r="I385" s="124"/>
      <c r="J385" s="124"/>
      <c r="K385" s="124"/>
      <c r="L385" s="124"/>
      <c r="M385" s="124"/>
      <c r="N385" s="124"/>
      <c r="O385" s="124"/>
      <c r="P385" s="124"/>
      <c r="Q385" s="124"/>
      <c r="R385" s="124"/>
      <c r="S385" s="124"/>
      <c r="T385" s="124"/>
      <c r="U385" s="124"/>
      <c r="V385" s="124"/>
      <c r="W385" s="124"/>
      <c r="X385" s="124"/>
      <c r="Y385" s="124"/>
      <c r="Z385" s="124"/>
    </row>
    <row r="386" spans="1:26" s="190" customFormat="1" ht="17" customHeight="1">
      <c r="A386" s="165"/>
      <c r="B386" s="275" t="s">
        <v>423</v>
      </c>
      <c r="C386" s="1747"/>
      <c r="D386" s="202"/>
      <c r="E386" s="198"/>
      <c r="F386" s="197"/>
      <c r="G386" s="125"/>
      <c r="H386" s="124"/>
      <c r="I386" s="124"/>
      <c r="J386" s="124"/>
      <c r="K386" s="124"/>
      <c r="L386" s="124"/>
      <c r="M386" s="124"/>
      <c r="N386" s="124"/>
      <c r="O386" s="124"/>
      <c r="P386" s="124"/>
      <c r="Q386" s="124"/>
      <c r="R386" s="124"/>
      <c r="S386" s="124"/>
      <c r="T386" s="124"/>
      <c r="U386" s="124"/>
      <c r="V386" s="124"/>
      <c r="W386" s="124"/>
      <c r="X386" s="124"/>
      <c r="Y386" s="124"/>
      <c r="Z386" s="124"/>
    </row>
    <row r="387" spans="1:26" s="190" customFormat="1" ht="16.25" customHeight="1">
      <c r="A387" s="137"/>
      <c r="B387" s="155" t="s">
        <v>422</v>
      </c>
      <c r="C387" s="1783" t="s">
        <v>7</v>
      </c>
      <c r="D387" s="188">
        <v>35</v>
      </c>
      <c r="E387" s="198"/>
      <c r="F387" s="197"/>
      <c r="G387" s="125"/>
      <c r="H387" s="124"/>
      <c r="I387" s="124"/>
      <c r="J387" s="124"/>
      <c r="K387" s="124"/>
      <c r="L387" s="124"/>
      <c r="M387" s="124"/>
      <c r="N387" s="124"/>
      <c r="O387" s="124"/>
      <c r="P387" s="124"/>
      <c r="Q387" s="124"/>
      <c r="R387" s="124"/>
      <c r="S387" s="124"/>
      <c r="T387" s="124"/>
      <c r="U387" s="124"/>
      <c r="V387" s="124"/>
      <c r="W387" s="124"/>
      <c r="X387" s="124"/>
      <c r="Y387" s="124"/>
      <c r="Z387" s="124"/>
    </row>
    <row r="388" spans="1:26" s="190" customFormat="1" ht="16.25" customHeight="1">
      <c r="A388" s="137"/>
      <c r="B388" s="155" t="s">
        <v>421</v>
      </c>
      <c r="C388" s="1783" t="s">
        <v>7</v>
      </c>
      <c r="D388" s="188">
        <v>12</v>
      </c>
      <c r="E388" s="198"/>
      <c r="F388" s="197"/>
      <c r="G388" s="125"/>
      <c r="H388" s="124"/>
      <c r="I388" s="124"/>
      <c r="J388" s="124"/>
      <c r="K388" s="124"/>
      <c r="L388" s="124"/>
      <c r="M388" s="124"/>
      <c r="N388" s="124"/>
      <c r="O388" s="124"/>
      <c r="P388" s="124"/>
      <c r="Q388" s="124"/>
      <c r="R388" s="124"/>
      <c r="S388" s="124"/>
      <c r="T388" s="124"/>
      <c r="U388" s="124"/>
      <c r="V388" s="124"/>
      <c r="W388" s="124"/>
      <c r="X388" s="124"/>
      <c r="Y388" s="124"/>
      <c r="Z388" s="124"/>
    </row>
    <row r="389" spans="1:26" s="190" customFormat="1" ht="16.25" customHeight="1">
      <c r="A389" s="137"/>
      <c r="B389" s="155" t="s">
        <v>420</v>
      </c>
      <c r="C389" s="1783" t="s">
        <v>7</v>
      </c>
      <c r="D389" s="188">
        <v>6</v>
      </c>
      <c r="E389" s="198"/>
      <c r="F389" s="197"/>
      <c r="G389" s="125"/>
      <c r="H389" s="124"/>
      <c r="I389" s="124"/>
      <c r="J389" s="124"/>
      <c r="K389" s="124"/>
      <c r="L389" s="124"/>
      <c r="M389" s="124"/>
      <c r="N389" s="124"/>
      <c r="O389" s="124"/>
      <c r="P389" s="124"/>
      <c r="Q389" s="124"/>
      <c r="R389" s="124"/>
      <c r="S389" s="124"/>
      <c r="T389" s="124"/>
      <c r="U389" s="124"/>
      <c r="V389" s="124"/>
      <c r="W389" s="124"/>
      <c r="X389" s="124"/>
      <c r="Y389" s="124"/>
      <c r="Z389" s="124"/>
    </row>
    <row r="390" spans="1:26" s="190" customFormat="1" ht="16.25" customHeight="1">
      <c r="A390" s="137"/>
      <c r="B390" s="155" t="s">
        <v>419</v>
      </c>
      <c r="C390" s="1783" t="s">
        <v>7</v>
      </c>
      <c r="D390" s="188">
        <v>6</v>
      </c>
      <c r="E390" s="198"/>
      <c r="F390" s="197"/>
      <c r="G390" s="125"/>
      <c r="H390" s="124"/>
      <c r="I390" s="124"/>
      <c r="J390" s="124"/>
      <c r="K390" s="124"/>
      <c r="L390" s="124"/>
      <c r="M390" s="124"/>
      <c r="N390" s="124"/>
      <c r="O390" s="124"/>
      <c r="P390" s="124"/>
      <c r="Q390" s="124"/>
      <c r="R390" s="124"/>
      <c r="S390" s="124"/>
      <c r="T390" s="124"/>
      <c r="U390" s="124"/>
      <c r="V390" s="124"/>
      <c r="W390" s="124"/>
      <c r="X390" s="124"/>
      <c r="Y390" s="124"/>
      <c r="Z390" s="124"/>
    </row>
    <row r="391" spans="1:26" s="190" customFormat="1" ht="16.25" customHeight="1">
      <c r="A391" s="137"/>
      <c r="B391" s="155"/>
      <c r="C391" s="1783"/>
      <c r="D391" s="188"/>
      <c r="E391" s="198"/>
      <c r="F391" s="197"/>
      <c r="G391" s="125"/>
      <c r="H391" s="124"/>
      <c r="I391" s="124"/>
      <c r="J391" s="124"/>
      <c r="K391" s="124"/>
      <c r="L391" s="124"/>
      <c r="M391" s="124"/>
      <c r="N391" s="124"/>
      <c r="O391" s="124"/>
      <c r="P391" s="124"/>
      <c r="Q391" s="124"/>
      <c r="R391" s="124"/>
      <c r="S391" s="124"/>
      <c r="T391" s="124"/>
      <c r="U391" s="124"/>
      <c r="V391" s="124"/>
      <c r="W391" s="124"/>
      <c r="X391" s="124"/>
      <c r="Y391" s="124"/>
      <c r="Z391" s="124"/>
    </row>
    <row r="392" spans="1:26" s="190" customFormat="1" ht="54" customHeight="1">
      <c r="A392" s="165" t="s">
        <v>281</v>
      </c>
      <c r="B392" s="264" t="s">
        <v>418</v>
      </c>
      <c r="C392" s="1747"/>
      <c r="D392" s="202"/>
      <c r="E392" s="198"/>
      <c r="F392" s="197"/>
      <c r="G392" s="125"/>
      <c r="H392" s="124"/>
      <c r="I392" s="124"/>
      <c r="J392" s="124"/>
      <c r="K392" s="124"/>
      <c r="L392" s="124"/>
      <c r="M392" s="124"/>
      <c r="N392" s="124"/>
      <c r="O392" s="124"/>
      <c r="P392" s="124"/>
      <c r="Q392" s="124"/>
      <c r="R392" s="124"/>
      <c r="S392" s="124"/>
      <c r="T392" s="124"/>
      <c r="U392" s="124"/>
      <c r="V392" s="124"/>
      <c r="W392" s="124"/>
      <c r="X392" s="124"/>
      <c r="Y392" s="124"/>
      <c r="Z392" s="124"/>
    </row>
    <row r="393" spans="1:26" s="190" customFormat="1" ht="14">
      <c r="A393" s="137"/>
      <c r="B393" s="275" t="s">
        <v>414</v>
      </c>
      <c r="C393" s="1747" t="s">
        <v>196</v>
      </c>
      <c r="D393" s="278">
        <v>310</v>
      </c>
      <c r="E393" s="198"/>
      <c r="F393" s="281"/>
      <c r="G393" s="125"/>
      <c r="H393" s="124"/>
      <c r="I393" s="124"/>
      <c r="J393" s="124"/>
      <c r="K393" s="124"/>
      <c r="L393" s="124"/>
      <c r="M393" s="124"/>
      <c r="N393" s="124"/>
      <c r="O393" s="124"/>
      <c r="P393" s="124"/>
      <c r="Q393" s="124"/>
      <c r="R393" s="124"/>
      <c r="S393" s="124"/>
      <c r="T393" s="124"/>
      <c r="U393" s="124"/>
      <c r="V393" s="124"/>
      <c r="W393" s="124"/>
      <c r="X393" s="124"/>
      <c r="Y393" s="124"/>
      <c r="Z393" s="124"/>
    </row>
    <row r="394" spans="1:26" s="190" customFormat="1" ht="14">
      <c r="A394" s="137"/>
      <c r="B394" s="275" t="s">
        <v>413</v>
      </c>
      <c r="C394" s="1747" t="s">
        <v>196</v>
      </c>
      <c r="D394" s="278">
        <v>350</v>
      </c>
      <c r="E394" s="198"/>
      <c r="F394" s="281"/>
      <c r="G394" s="125"/>
      <c r="H394" s="124"/>
      <c r="I394" s="124"/>
      <c r="J394" s="124"/>
      <c r="K394" s="124"/>
      <c r="L394" s="124"/>
      <c r="M394" s="124"/>
      <c r="N394" s="124"/>
      <c r="O394" s="124"/>
      <c r="P394" s="124"/>
      <c r="Q394" s="124"/>
      <c r="R394" s="124"/>
      <c r="S394" s="124"/>
      <c r="T394" s="124"/>
      <c r="U394" s="124"/>
      <c r="V394" s="124"/>
      <c r="W394" s="124"/>
      <c r="X394" s="124"/>
      <c r="Y394" s="124"/>
      <c r="Z394" s="124"/>
    </row>
    <row r="395" spans="1:26" s="190" customFormat="1" ht="14">
      <c r="A395" s="137"/>
      <c r="B395" s="275" t="s">
        <v>412</v>
      </c>
      <c r="C395" s="1747" t="s">
        <v>196</v>
      </c>
      <c r="D395" s="278">
        <v>240</v>
      </c>
      <c r="E395" s="1185"/>
      <c r="F395" s="281"/>
      <c r="G395" s="125"/>
      <c r="H395" s="124"/>
      <c r="I395" s="124"/>
      <c r="J395" s="124"/>
      <c r="K395" s="124"/>
      <c r="L395" s="124"/>
      <c r="M395" s="124"/>
      <c r="N395" s="124"/>
      <c r="O395" s="124"/>
      <c r="P395" s="124"/>
      <c r="Q395" s="124"/>
      <c r="R395" s="124"/>
      <c r="S395" s="124"/>
      <c r="T395" s="124"/>
      <c r="U395" s="124"/>
      <c r="V395" s="124"/>
      <c r="W395" s="124"/>
      <c r="X395" s="124"/>
      <c r="Y395" s="124"/>
      <c r="Z395" s="124"/>
    </row>
    <row r="396" spans="1:26" s="190" customFormat="1" ht="14">
      <c r="A396" s="1368"/>
      <c r="B396" s="275" t="s">
        <v>411</v>
      </c>
      <c r="C396" s="1747" t="s">
        <v>196</v>
      </c>
      <c r="D396" s="278">
        <v>145</v>
      </c>
      <c r="E396" s="1185"/>
      <c r="F396" s="281"/>
      <c r="G396" s="125"/>
      <c r="H396" s="124"/>
      <c r="I396" s="124"/>
      <c r="J396" s="124"/>
      <c r="K396" s="124"/>
      <c r="L396" s="124"/>
      <c r="M396" s="124"/>
      <c r="N396" s="124"/>
      <c r="O396" s="124"/>
      <c r="P396" s="124"/>
      <c r="Q396" s="124"/>
      <c r="R396" s="124"/>
      <c r="S396" s="124"/>
      <c r="T396" s="124"/>
      <c r="U396" s="124"/>
      <c r="V396" s="124"/>
      <c r="W396" s="124"/>
      <c r="X396" s="124"/>
      <c r="Y396" s="124"/>
      <c r="Z396" s="124"/>
    </row>
    <row r="397" spans="1:26" s="188" customFormat="1" ht="12.75" customHeight="1" thickBot="1">
      <c r="A397" s="1369"/>
      <c r="B397" s="1372"/>
      <c r="C397" s="1378"/>
      <c r="D397" s="1378"/>
      <c r="E397" s="1379"/>
      <c r="F397" s="1359"/>
      <c r="H397" s="279"/>
      <c r="I397" s="124"/>
      <c r="J397" s="124"/>
      <c r="K397" s="124"/>
      <c r="L397" s="124"/>
    </row>
    <row r="398" spans="1:26" s="190" customFormat="1" ht="13.5" customHeight="1">
      <c r="A398" s="1370"/>
      <c r="B398" s="1191" t="s">
        <v>417</v>
      </c>
      <c r="C398" s="1992" t="s">
        <v>181</v>
      </c>
      <c r="D398" s="1294"/>
      <c r="E398" s="1380"/>
      <c r="F398" s="1308">
        <f>SUM(F357:F396)</f>
        <v>0</v>
      </c>
      <c r="G398" s="125"/>
      <c r="H398" s="124"/>
      <c r="I398" s="124"/>
      <c r="J398" s="124"/>
      <c r="K398" s="124"/>
      <c r="L398" s="124"/>
      <c r="M398" s="124"/>
      <c r="N398" s="124"/>
      <c r="O398" s="124"/>
      <c r="P398" s="124"/>
      <c r="Q398" s="124"/>
      <c r="R398" s="124"/>
      <c r="S398" s="124"/>
      <c r="T398" s="124"/>
      <c r="U398" s="124"/>
      <c r="V398" s="124"/>
      <c r="W398" s="124"/>
      <c r="X398" s="124"/>
      <c r="Y398" s="124"/>
      <c r="Z398" s="124"/>
    </row>
    <row r="399" spans="1:26" s="190" customFormat="1" ht="14">
      <c r="A399" s="1246"/>
      <c r="B399" s="1246"/>
      <c r="C399" s="1771"/>
      <c r="D399" s="1295"/>
      <c r="E399" s="1185"/>
      <c r="F399" s="1266"/>
      <c r="G399" s="125"/>
      <c r="H399" s="124"/>
      <c r="I399" s="124"/>
      <c r="J399" s="124"/>
      <c r="K399" s="124"/>
      <c r="L399" s="124"/>
      <c r="M399" s="124"/>
      <c r="N399" s="124"/>
      <c r="O399" s="124"/>
      <c r="P399" s="124"/>
      <c r="Q399" s="124"/>
      <c r="R399" s="124"/>
      <c r="S399" s="124"/>
      <c r="T399" s="124"/>
      <c r="U399" s="124"/>
      <c r="V399" s="124"/>
      <c r="W399" s="124"/>
      <c r="X399" s="124"/>
      <c r="Y399" s="124"/>
      <c r="Z399" s="124"/>
    </row>
    <row r="400" spans="1:26" s="190" customFormat="1" ht="14">
      <c r="A400" s="1246"/>
      <c r="B400" s="1246"/>
      <c r="C400" s="1771"/>
      <c r="D400" s="1295"/>
      <c r="E400" s="1185"/>
      <c r="F400" s="1266"/>
      <c r="G400" s="125"/>
      <c r="H400" s="124"/>
      <c r="I400" s="124"/>
      <c r="J400" s="124"/>
      <c r="K400" s="124"/>
      <c r="L400" s="124"/>
      <c r="M400" s="124"/>
      <c r="N400" s="124"/>
      <c r="O400" s="124"/>
      <c r="P400" s="124"/>
      <c r="Q400" s="124"/>
      <c r="R400" s="124"/>
      <c r="S400" s="124"/>
      <c r="T400" s="124"/>
      <c r="U400" s="124"/>
      <c r="V400" s="124"/>
      <c r="W400" s="124"/>
      <c r="X400" s="124"/>
      <c r="Y400" s="124"/>
      <c r="Z400" s="124"/>
    </row>
    <row r="401" spans="1:26" s="190" customFormat="1" ht="14">
      <c r="A401" s="1371" t="s">
        <v>205</v>
      </c>
      <c r="B401" s="1375" t="s">
        <v>416</v>
      </c>
      <c r="C401" s="1784" t="s">
        <v>182</v>
      </c>
      <c r="D401" s="1307"/>
      <c r="E401" s="1269"/>
      <c r="F401" s="1269"/>
      <c r="G401" s="125"/>
      <c r="H401" s="124"/>
      <c r="I401" s="124"/>
      <c r="J401" s="124"/>
      <c r="K401" s="124"/>
      <c r="L401" s="124"/>
      <c r="M401" s="124"/>
      <c r="N401" s="124"/>
      <c r="O401" s="124"/>
      <c r="P401" s="124"/>
      <c r="Q401" s="124"/>
      <c r="R401" s="124"/>
      <c r="S401" s="124"/>
      <c r="T401" s="124"/>
      <c r="U401" s="124"/>
      <c r="V401" s="124"/>
      <c r="W401" s="124"/>
      <c r="X401" s="124"/>
      <c r="Y401" s="124"/>
      <c r="Z401" s="124"/>
    </row>
    <row r="402" spans="1:26" s="190" customFormat="1" ht="14">
      <c r="A402" s="1372"/>
      <c r="B402" s="1376"/>
      <c r="C402" s="1771"/>
      <c r="D402" s="1295"/>
      <c r="E402" s="1185"/>
      <c r="F402" s="1266"/>
      <c r="G402" s="125"/>
      <c r="H402" s="124"/>
      <c r="I402" s="124"/>
      <c r="J402" s="124"/>
      <c r="K402" s="124"/>
      <c r="L402" s="124"/>
      <c r="M402" s="124"/>
      <c r="N402" s="124"/>
      <c r="O402" s="124"/>
      <c r="P402" s="124"/>
      <c r="Q402" s="124"/>
      <c r="R402" s="124"/>
      <c r="S402" s="124"/>
      <c r="T402" s="124"/>
      <c r="U402" s="124"/>
      <c r="V402" s="124"/>
      <c r="W402" s="124"/>
      <c r="X402" s="124"/>
      <c r="Y402" s="124"/>
      <c r="Z402" s="124"/>
    </row>
    <row r="403" spans="1:26" s="190" customFormat="1" ht="28">
      <c r="A403" s="1373" t="s">
        <v>203</v>
      </c>
      <c r="B403" s="1377" t="s">
        <v>415</v>
      </c>
      <c r="C403" s="1771"/>
      <c r="D403" s="1295"/>
      <c r="E403" s="1185"/>
      <c r="F403" s="1266"/>
      <c r="G403" s="125"/>
      <c r="H403" s="124"/>
      <c r="I403" s="124"/>
      <c r="J403" s="124"/>
      <c r="K403" s="124"/>
      <c r="L403" s="124"/>
      <c r="M403" s="124"/>
      <c r="N403" s="124"/>
      <c r="O403" s="124"/>
      <c r="P403" s="124"/>
      <c r="Q403" s="124"/>
      <c r="R403" s="124"/>
      <c r="S403" s="124"/>
      <c r="T403" s="124"/>
      <c r="U403" s="124"/>
      <c r="V403" s="124"/>
      <c r="W403" s="124"/>
      <c r="X403" s="124"/>
      <c r="Y403" s="124"/>
      <c r="Z403" s="124"/>
    </row>
    <row r="404" spans="1:26" s="190" customFormat="1" ht="14">
      <c r="A404" s="1373"/>
      <c r="B404" s="275" t="s">
        <v>414</v>
      </c>
      <c r="C404" s="1747" t="s">
        <v>196</v>
      </c>
      <c r="D404" s="278">
        <v>310</v>
      </c>
      <c r="E404" s="1185"/>
      <c r="F404" s="1266"/>
      <c r="G404" s="125"/>
      <c r="H404" s="124"/>
      <c r="I404" s="124"/>
      <c r="J404" s="124"/>
      <c r="K404" s="124"/>
      <c r="L404" s="124"/>
      <c r="M404" s="124"/>
      <c r="N404" s="124"/>
      <c r="O404" s="124"/>
      <c r="P404" s="124"/>
      <c r="Q404" s="124"/>
      <c r="R404" s="124"/>
      <c r="S404" s="124"/>
      <c r="T404" s="124"/>
      <c r="U404" s="124"/>
      <c r="V404" s="124"/>
      <c r="W404" s="124"/>
      <c r="X404" s="124"/>
      <c r="Y404" s="124"/>
      <c r="Z404" s="124"/>
    </row>
    <row r="405" spans="1:26" s="190" customFormat="1" ht="14">
      <c r="A405" s="1373"/>
      <c r="B405" s="275" t="s">
        <v>413</v>
      </c>
      <c r="C405" s="1747" t="s">
        <v>196</v>
      </c>
      <c r="D405" s="278">
        <v>350</v>
      </c>
      <c r="E405" s="198"/>
      <c r="F405" s="1266"/>
      <c r="G405" s="125"/>
      <c r="H405" s="124"/>
      <c r="I405" s="124"/>
      <c r="J405" s="124"/>
      <c r="K405" s="124"/>
      <c r="L405" s="124"/>
      <c r="M405" s="124"/>
      <c r="N405" s="124"/>
      <c r="O405" s="124"/>
      <c r="P405" s="124"/>
      <c r="Q405" s="124"/>
      <c r="R405" s="124"/>
      <c r="S405" s="124"/>
      <c r="T405" s="124"/>
      <c r="U405" s="124"/>
      <c r="V405" s="124"/>
      <c r="W405" s="124"/>
      <c r="X405" s="124"/>
      <c r="Y405" s="124"/>
      <c r="Z405" s="124"/>
    </row>
    <row r="406" spans="1:26" s="190" customFormat="1" ht="14">
      <c r="A406" s="1373"/>
      <c r="B406" s="275" t="s">
        <v>412</v>
      </c>
      <c r="C406" s="1747" t="s">
        <v>196</v>
      </c>
      <c r="D406" s="278">
        <v>240</v>
      </c>
      <c r="E406" s="198"/>
      <c r="F406" s="1266"/>
      <c r="G406" s="125"/>
      <c r="H406" s="124"/>
      <c r="I406" s="124"/>
      <c r="J406" s="124"/>
      <c r="K406" s="124"/>
      <c r="L406" s="124"/>
      <c r="M406" s="124"/>
      <c r="N406" s="124"/>
      <c r="O406" s="124"/>
      <c r="P406" s="124"/>
      <c r="Q406" s="124"/>
      <c r="R406" s="124"/>
      <c r="S406" s="124"/>
      <c r="T406" s="124"/>
      <c r="U406" s="124"/>
      <c r="V406" s="124"/>
      <c r="W406" s="124"/>
      <c r="X406" s="124"/>
      <c r="Y406" s="124"/>
      <c r="Z406" s="124"/>
    </row>
    <row r="407" spans="1:26" s="190" customFormat="1" ht="15" thickBot="1">
      <c r="A407" s="1373"/>
      <c r="B407" s="275" t="s">
        <v>411</v>
      </c>
      <c r="C407" s="1752" t="s">
        <v>196</v>
      </c>
      <c r="D407" s="1347">
        <v>145</v>
      </c>
      <c r="E407" s="198"/>
      <c r="F407" s="1266"/>
      <c r="G407" s="125"/>
      <c r="H407" s="124"/>
      <c r="I407" s="124"/>
      <c r="J407" s="124"/>
      <c r="K407" s="124"/>
      <c r="L407" s="124"/>
      <c r="M407" s="124"/>
      <c r="N407" s="124"/>
      <c r="O407" s="124"/>
      <c r="P407" s="124"/>
      <c r="Q407" s="124"/>
      <c r="R407" s="124"/>
      <c r="S407" s="124"/>
      <c r="T407" s="124"/>
      <c r="U407" s="124"/>
      <c r="V407" s="124"/>
      <c r="W407" s="124"/>
      <c r="X407" s="124"/>
      <c r="Y407" s="124"/>
      <c r="Z407" s="124"/>
    </row>
    <row r="408" spans="1:26" s="190" customFormat="1" ht="16">
      <c r="A408" s="1374"/>
      <c r="B408" s="1353"/>
      <c r="C408" s="1993"/>
      <c r="D408" s="1348"/>
      <c r="E408" s="1337"/>
      <c r="F408" s="1360"/>
      <c r="G408" s="125"/>
      <c r="H408" s="124"/>
      <c r="I408" s="124"/>
      <c r="J408" s="124"/>
      <c r="K408" s="124"/>
      <c r="L408" s="124"/>
      <c r="M408" s="124"/>
      <c r="N408" s="124"/>
      <c r="O408" s="124"/>
      <c r="P408" s="124"/>
      <c r="Q408" s="124"/>
      <c r="R408" s="124"/>
      <c r="S408" s="124"/>
      <c r="T408" s="124"/>
      <c r="U408" s="124"/>
      <c r="V408" s="124"/>
      <c r="W408" s="124"/>
      <c r="X408" s="124"/>
      <c r="Y408" s="124"/>
      <c r="Z408" s="124"/>
    </row>
    <row r="409" spans="1:26" s="190" customFormat="1" ht="15" customHeight="1">
      <c r="A409" s="1381"/>
      <c r="B409" s="1354" t="s">
        <v>410</v>
      </c>
      <c r="C409" s="1994" t="s">
        <v>181</v>
      </c>
      <c r="D409" s="1349"/>
      <c r="E409" s="1338"/>
      <c r="F409" s="1361">
        <f>SUM(F404:F407)</f>
        <v>0</v>
      </c>
      <c r="G409" s="125"/>
      <c r="H409" s="124"/>
      <c r="I409" s="124"/>
      <c r="J409" s="124"/>
      <c r="K409" s="124"/>
      <c r="L409" s="124"/>
      <c r="M409" s="124"/>
      <c r="N409" s="124"/>
      <c r="O409" s="124"/>
      <c r="P409" s="124"/>
      <c r="Q409" s="124"/>
      <c r="R409" s="124"/>
      <c r="S409" s="124"/>
      <c r="T409" s="124"/>
      <c r="U409" s="124"/>
      <c r="V409" s="124"/>
      <c r="W409" s="124"/>
      <c r="X409" s="124"/>
      <c r="Y409" s="124"/>
      <c r="Z409" s="124"/>
    </row>
    <row r="410" spans="1:26" s="190" customFormat="1" ht="14">
      <c r="A410" s="1382"/>
      <c r="B410" s="1383"/>
      <c r="C410" s="1777"/>
      <c r="D410" s="1384"/>
      <c r="E410" s="1182"/>
      <c r="F410" s="1385"/>
      <c r="G410" s="1035"/>
      <c r="H410" s="124"/>
      <c r="I410" s="124"/>
      <c r="J410" s="124"/>
      <c r="K410" s="124"/>
      <c r="L410" s="124"/>
      <c r="M410" s="124"/>
      <c r="N410" s="124"/>
      <c r="O410" s="124"/>
      <c r="P410" s="124"/>
      <c r="Q410" s="124"/>
      <c r="R410" s="124"/>
      <c r="S410" s="124"/>
      <c r="T410" s="124"/>
      <c r="U410" s="124"/>
      <c r="V410" s="124"/>
      <c r="W410" s="124"/>
      <c r="X410" s="124"/>
      <c r="Y410" s="124"/>
      <c r="Z410" s="124"/>
    </row>
    <row r="411" spans="1:26" s="199" customFormat="1" ht="17">
      <c r="A411" s="1386"/>
      <c r="B411" s="1387" t="s">
        <v>251</v>
      </c>
      <c r="C411" s="1995"/>
      <c r="D411" s="1388"/>
      <c r="E411" s="1389"/>
      <c r="F411" s="1390"/>
      <c r="G411" s="1391"/>
      <c r="H411" s="200"/>
      <c r="I411" s="200"/>
      <c r="J411" s="200"/>
      <c r="K411" s="200"/>
      <c r="L411" s="200"/>
      <c r="M411" s="200"/>
      <c r="N411" s="200"/>
      <c r="O411" s="200"/>
      <c r="P411" s="200"/>
      <c r="Q411" s="200"/>
      <c r="R411" s="200"/>
      <c r="S411" s="200"/>
      <c r="T411" s="200"/>
      <c r="U411" s="200"/>
      <c r="V411" s="200"/>
      <c r="W411" s="200"/>
      <c r="X411" s="200"/>
      <c r="Y411" s="200"/>
      <c r="Z411" s="200"/>
    </row>
    <row r="412" spans="1:26" s="199" customFormat="1" ht="17">
      <c r="A412" s="1392"/>
      <c r="B412" s="1393" t="s">
        <v>242</v>
      </c>
      <c r="C412" s="1785"/>
      <c r="D412" s="1394"/>
      <c r="E412" s="1395"/>
      <c r="F412" s="1396"/>
      <c r="G412" s="1397"/>
      <c r="H412" s="200"/>
      <c r="I412" s="200"/>
      <c r="J412" s="200"/>
      <c r="K412" s="200"/>
      <c r="L412" s="200"/>
      <c r="M412" s="200"/>
      <c r="N412" s="200"/>
      <c r="O412" s="200"/>
      <c r="P412" s="200"/>
      <c r="Q412" s="200"/>
      <c r="R412" s="200"/>
      <c r="S412" s="200"/>
      <c r="T412" s="200"/>
      <c r="U412" s="200"/>
      <c r="V412" s="200"/>
      <c r="W412" s="200"/>
      <c r="X412" s="200"/>
      <c r="Y412" s="200"/>
      <c r="Z412" s="200"/>
    </row>
    <row r="413" spans="1:26" s="190" customFormat="1" ht="14">
      <c r="A413" s="1398"/>
      <c r="B413" s="1399"/>
      <c r="C413" s="1786"/>
      <c r="D413" s="1400"/>
      <c r="E413" s="1401"/>
      <c r="F413" s="1402"/>
      <c r="G413" s="1168"/>
      <c r="H413" s="124"/>
      <c r="I413" s="124"/>
      <c r="J413" s="124"/>
      <c r="K413" s="124"/>
      <c r="L413" s="124"/>
      <c r="M413" s="124"/>
      <c r="N413" s="124"/>
      <c r="O413" s="124"/>
      <c r="P413" s="124"/>
      <c r="Q413" s="124"/>
      <c r="R413" s="124"/>
      <c r="S413" s="124"/>
      <c r="T413" s="124"/>
      <c r="U413" s="124"/>
      <c r="V413" s="124"/>
      <c r="W413" s="124"/>
      <c r="X413" s="124"/>
      <c r="Y413" s="124"/>
      <c r="Z413" s="124"/>
    </row>
    <row r="414" spans="1:26" s="190" customFormat="1" ht="15" customHeight="1">
      <c r="A414" s="1403"/>
      <c r="B414" s="1404" t="s">
        <v>409</v>
      </c>
      <c r="C414" s="1787" t="s">
        <v>182</v>
      </c>
      <c r="D414" s="1403"/>
      <c r="E414" s="1405"/>
      <c r="F414" s="1405">
        <f>F274</f>
        <v>0</v>
      </c>
      <c r="G414" s="1406"/>
      <c r="H414" s="124"/>
      <c r="I414" s="124"/>
      <c r="J414" s="124"/>
      <c r="K414" s="124"/>
      <c r="L414" s="124"/>
      <c r="M414" s="124"/>
      <c r="N414" s="124"/>
      <c r="O414" s="124"/>
      <c r="P414" s="124"/>
      <c r="Q414" s="124"/>
      <c r="R414" s="124"/>
      <c r="S414" s="124"/>
      <c r="T414" s="124"/>
      <c r="U414" s="124"/>
      <c r="V414" s="124"/>
      <c r="W414" s="124"/>
      <c r="X414" s="124"/>
      <c r="Y414" s="124"/>
      <c r="Z414" s="124"/>
    </row>
    <row r="415" spans="1:26" s="190" customFormat="1" ht="17.25" customHeight="1">
      <c r="A415" s="1407"/>
      <c r="B415" s="1404" t="s">
        <v>408</v>
      </c>
      <c r="C415" s="1787" t="s">
        <v>182</v>
      </c>
      <c r="D415" s="1403"/>
      <c r="E415" s="1405"/>
      <c r="F415" s="1405">
        <f>F322</f>
        <v>0</v>
      </c>
      <c r="G415" s="125"/>
      <c r="H415" s="124"/>
      <c r="I415" s="124"/>
      <c r="J415" s="124"/>
      <c r="K415" s="124"/>
      <c r="L415" s="124"/>
      <c r="M415" s="124"/>
      <c r="N415" s="124"/>
      <c r="O415" s="124"/>
      <c r="P415" s="124"/>
      <c r="Q415" s="124"/>
      <c r="R415" s="124"/>
      <c r="S415" s="124"/>
      <c r="T415" s="124"/>
      <c r="U415" s="124"/>
      <c r="V415" s="124"/>
      <c r="W415" s="124"/>
      <c r="X415" s="124"/>
      <c r="Y415" s="124"/>
      <c r="Z415" s="124"/>
    </row>
    <row r="416" spans="1:26" s="190" customFormat="1" ht="17.25" customHeight="1">
      <c r="A416" s="1408"/>
      <c r="B416" s="1409" t="s">
        <v>407</v>
      </c>
      <c r="C416" s="1788" t="s">
        <v>182</v>
      </c>
      <c r="D416" s="1408"/>
      <c r="E416" s="1389"/>
      <c r="F416" s="1390">
        <f>F351</f>
        <v>0</v>
      </c>
      <c r="G416" s="948"/>
      <c r="H416" s="124"/>
      <c r="I416" s="124"/>
      <c r="J416" s="124"/>
      <c r="K416" s="124"/>
      <c r="L416" s="124"/>
      <c r="M416" s="124"/>
      <c r="N416" s="124"/>
      <c r="O416" s="124"/>
      <c r="P416" s="124"/>
      <c r="Q416" s="124"/>
      <c r="R416" s="124"/>
      <c r="S416" s="124"/>
      <c r="T416" s="124"/>
      <c r="U416" s="124"/>
      <c r="V416" s="124"/>
      <c r="W416" s="124"/>
      <c r="X416" s="124"/>
      <c r="Y416" s="124"/>
      <c r="Z416" s="124"/>
    </row>
    <row r="417" spans="1:26" s="190" customFormat="1" ht="13.5" customHeight="1">
      <c r="A417" s="1403"/>
      <c r="B417" s="1404" t="s">
        <v>406</v>
      </c>
      <c r="C417" s="1787" t="s">
        <v>182</v>
      </c>
      <c r="D417" s="1403"/>
      <c r="E417" s="1395"/>
      <c r="F417" s="1396">
        <f>F398</f>
        <v>0</v>
      </c>
      <c r="G417" s="125"/>
      <c r="H417" s="124"/>
      <c r="I417" s="124"/>
      <c r="J417" s="124"/>
      <c r="K417" s="124"/>
      <c r="L417" s="124"/>
      <c r="M417" s="124"/>
      <c r="N417" s="124"/>
      <c r="O417" s="124"/>
      <c r="P417" s="124"/>
      <c r="Q417" s="124"/>
      <c r="R417" s="124"/>
      <c r="S417" s="124"/>
      <c r="T417" s="124"/>
      <c r="U417" s="124"/>
      <c r="V417" s="124"/>
      <c r="W417" s="124"/>
      <c r="X417" s="124"/>
      <c r="Y417" s="124"/>
      <c r="Z417" s="124"/>
    </row>
    <row r="418" spans="1:26" s="190" customFormat="1" ht="16.5" customHeight="1">
      <c r="A418" s="1177"/>
      <c r="B418" s="1357" t="s">
        <v>405</v>
      </c>
      <c r="C418" s="1778" t="s">
        <v>182</v>
      </c>
      <c r="D418" s="1177"/>
      <c r="E418" s="1340"/>
      <c r="F418" s="1265">
        <f>F409</f>
        <v>0</v>
      </c>
      <c r="G418" s="125"/>
      <c r="H418" s="124"/>
      <c r="I418" s="124"/>
      <c r="J418" s="124"/>
      <c r="K418" s="124"/>
      <c r="L418" s="124"/>
      <c r="M418" s="124"/>
      <c r="N418" s="124"/>
      <c r="O418" s="124"/>
      <c r="P418" s="124"/>
      <c r="Q418" s="124"/>
      <c r="R418" s="124"/>
      <c r="S418" s="124"/>
      <c r="T418" s="124"/>
      <c r="U418" s="124"/>
      <c r="V418" s="124"/>
      <c r="W418" s="124"/>
      <c r="X418" s="124"/>
      <c r="Y418" s="124"/>
      <c r="Z418" s="124"/>
    </row>
    <row r="419" spans="1:26" s="190" customFormat="1" ht="15" thickBot="1">
      <c r="A419" s="1367"/>
      <c r="B419" s="1358" t="s">
        <v>28</v>
      </c>
      <c r="C419" s="1996" t="s">
        <v>181</v>
      </c>
      <c r="D419" s="1350"/>
      <c r="E419" s="1341"/>
      <c r="F419" s="1362">
        <f>SUM(F414:F418)</f>
        <v>0</v>
      </c>
      <c r="G419" s="125"/>
      <c r="H419" s="124"/>
      <c r="I419" s="124"/>
      <c r="J419" s="124"/>
      <c r="K419" s="124"/>
      <c r="L419" s="124"/>
      <c r="M419" s="124"/>
      <c r="N419" s="124"/>
      <c r="O419" s="124"/>
      <c r="P419" s="124"/>
      <c r="Q419" s="124"/>
      <c r="R419" s="124"/>
      <c r="S419" s="124"/>
      <c r="T419" s="124"/>
      <c r="U419" s="124"/>
      <c r="V419" s="124"/>
      <c r="W419" s="124"/>
      <c r="X419" s="124"/>
      <c r="Y419" s="124"/>
      <c r="Z419" s="124"/>
    </row>
    <row r="420" spans="1:26" ht="15" customHeight="1" thickTop="1">
      <c r="A420" s="1176"/>
      <c r="B420" s="1176"/>
      <c r="C420" s="1776"/>
      <c r="D420" s="1176"/>
      <c r="E420" s="1342"/>
      <c r="F420" s="1342"/>
    </row>
    <row r="421" spans="1:26" ht="15" customHeight="1">
      <c r="A421" s="1176"/>
      <c r="B421" s="1176"/>
      <c r="C421" s="1776"/>
      <c r="D421" s="1176"/>
      <c r="E421" s="1342"/>
      <c r="F421" s="1342"/>
    </row>
    <row r="422" spans="1:26" s="199" customFormat="1" ht="14.25" customHeight="1">
      <c r="A422" s="2090" t="s">
        <v>241</v>
      </c>
      <c r="B422" s="2090"/>
      <c r="C422" s="2090"/>
      <c r="D422" s="2090"/>
      <c r="E422" s="1269"/>
      <c r="F422" s="1269"/>
      <c r="G422" s="201"/>
      <c r="H422" s="200"/>
      <c r="I422" s="200"/>
      <c r="J422" s="200"/>
      <c r="K422" s="200"/>
      <c r="L422" s="200"/>
      <c r="M422" s="200"/>
      <c r="N422" s="200"/>
      <c r="O422" s="200"/>
      <c r="P422" s="200"/>
      <c r="Q422" s="200"/>
      <c r="R422" s="200"/>
      <c r="S422" s="200"/>
      <c r="T422" s="200"/>
      <c r="U422" s="200"/>
      <c r="V422" s="200"/>
      <c r="W422" s="200"/>
      <c r="X422" s="200"/>
      <c r="Y422" s="200"/>
      <c r="Z422" s="200"/>
    </row>
    <row r="423" spans="1:26" s="190" customFormat="1" ht="14">
      <c r="A423" s="1363"/>
      <c r="B423" s="1176"/>
      <c r="C423" s="1789"/>
      <c r="D423" s="1343"/>
      <c r="E423" s="1187"/>
      <c r="F423" s="1268"/>
      <c r="G423" s="125"/>
      <c r="H423" s="124"/>
      <c r="I423" s="124"/>
      <c r="J423" s="124"/>
      <c r="K423" s="124"/>
      <c r="L423" s="124"/>
      <c r="M423" s="124"/>
      <c r="N423" s="124"/>
      <c r="O423" s="124"/>
      <c r="P423" s="124"/>
      <c r="Q423" s="124"/>
      <c r="R423" s="124"/>
      <c r="S423" s="124"/>
      <c r="T423" s="124"/>
      <c r="U423" s="124"/>
      <c r="V423" s="124"/>
      <c r="W423" s="124"/>
      <c r="X423" s="124"/>
      <c r="Y423" s="124"/>
      <c r="Z423" s="124"/>
    </row>
    <row r="424" spans="1:26" s="190" customFormat="1" ht="14">
      <c r="A424" s="1352" t="s">
        <v>8</v>
      </c>
      <c r="B424" s="1351" t="s">
        <v>9</v>
      </c>
      <c r="C424" s="1790" t="s">
        <v>182</v>
      </c>
      <c r="D424" s="1344"/>
      <c r="E424" s="1269"/>
      <c r="F424" s="1269"/>
      <c r="G424" s="125"/>
      <c r="H424" s="124"/>
      <c r="I424" s="124"/>
      <c r="J424" s="124"/>
      <c r="K424" s="124"/>
      <c r="L424" s="124"/>
      <c r="M424" s="124"/>
      <c r="N424" s="124"/>
      <c r="O424" s="124"/>
      <c r="P424" s="124"/>
      <c r="Q424" s="124"/>
      <c r="R424" s="124"/>
      <c r="S424" s="124"/>
      <c r="T424" s="124"/>
      <c r="U424" s="124"/>
      <c r="V424" s="124"/>
      <c r="W424" s="124"/>
      <c r="X424" s="124"/>
      <c r="Y424" s="124"/>
      <c r="Z424" s="124"/>
    </row>
    <row r="425" spans="1:26" s="190" customFormat="1" ht="14">
      <c r="A425" s="1364"/>
      <c r="B425" s="1178"/>
      <c r="C425" s="1997"/>
      <c r="D425" s="1345"/>
      <c r="E425" s="1187"/>
      <c r="F425" s="1268"/>
      <c r="G425" s="125"/>
      <c r="H425" s="124"/>
      <c r="I425" s="124"/>
      <c r="J425" s="124"/>
      <c r="K425" s="124"/>
      <c r="L425" s="124"/>
      <c r="M425" s="124"/>
      <c r="N425" s="124"/>
      <c r="O425" s="124"/>
      <c r="P425" s="124"/>
      <c r="Q425" s="124"/>
      <c r="R425" s="124"/>
      <c r="S425" s="124"/>
      <c r="T425" s="124"/>
      <c r="U425" s="124"/>
      <c r="V425" s="124"/>
      <c r="W425" s="124"/>
      <c r="X425" s="124"/>
      <c r="Y425" s="124"/>
      <c r="Z425" s="124"/>
    </row>
    <row r="426" spans="1:26" s="190" customFormat="1" ht="14">
      <c r="A426" s="1365" t="s">
        <v>404</v>
      </c>
      <c r="B426" s="1352" t="s">
        <v>11</v>
      </c>
      <c r="C426" s="1790" t="s">
        <v>182</v>
      </c>
      <c r="D426" s="1344"/>
      <c r="E426" s="1269"/>
      <c r="F426" s="1269"/>
      <c r="G426" s="125"/>
      <c r="H426" s="124"/>
      <c r="I426" s="124"/>
      <c r="J426" s="124"/>
      <c r="K426" s="124"/>
      <c r="L426" s="124"/>
      <c r="M426" s="124"/>
      <c r="N426" s="124"/>
      <c r="O426" s="124"/>
      <c r="P426" s="124"/>
      <c r="Q426" s="124"/>
      <c r="R426" s="124"/>
      <c r="S426" s="124"/>
      <c r="T426" s="124"/>
      <c r="U426" s="124"/>
      <c r="V426" s="124"/>
      <c r="W426" s="124"/>
      <c r="X426" s="124"/>
      <c r="Y426" s="124"/>
      <c r="Z426" s="124"/>
    </row>
    <row r="427" spans="1:26" s="190" customFormat="1" ht="14">
      <c r="A427" s="1366"/>
      <c r="B427" s="1173"/>
      <c r="C427" s="1791"/>
      <c r="D427" s="1346"/>
      <c r="E427" s="1185"/>
      <c r="F427" s="1266"/>
      <c r="G427" s="125"/>
      <c r="H427" s="124"/>
      <c r="I427" s="124"/>
      <c r="J427" s="124"/>
      <c r="K427" s="124"/>
      <c r="L427" s="124"/>
      <c r="M427" s="124"/>
      <c r="N427" s="124"/>
      <c r="O427" s="124"/>
      <c r="P427" s="124"/>
      <c r="Q427" s="124"/>
      <c r="R427" s="124"/>
      <c r="S427" s="124"/>
      <c r="T427" s="124"/>
      <c r="U427" s="124"/>
      <c r="V427" s="124"/>
      <c r="W427" s="124"/>
      <c r="X427" s="124"/>
      <c r="Y427" s="124"/>
      <c r="Z427" s="124"/>
    </row>
    <row r="428" spans="1:26" s="190" customFormat="1" ht="56">
      <c r="A428" s="155" t="s">
        <v>403</v>
      </c>
      <c r="B428" s="1195" t="s">
        <v>402</v>
      </c>
      <c r="C428" s="1792"/>
      <c r="D428" s="277"/>
      <c r="E428" s="1185"/>
      <c r="F428" s="1266"/>
      <c r="G428" s="125"/>
      <c r="H428" s="124"/>
      <c r="I428" s="124"/>
      <c r="J428" s="124"/>
      <c r="K428" s="124"/>
      <c r="L428" s="124"/>
      <c r="M428" s="124"/>
      <c r="N428" s="124"/>
      <c r="O428" s="124"/>
      <c r="P428" s="124"/>
      <c r="Q428" s="124"/>
      <c r="R428" s="124"/>
      <c r="S428" s="124"/>
      <c r="T428" s="124"/>
      <c r="U428" s="124"/>
      <c r="V428" s="124"/>
      <c r="W428" s="124"/>
      <c r="X428" s="124"/>
      <c r="Y428" s="124"/>
      <c r="Z428" s="124"/>
    </row>
    <row r="429" spans="1:26" s="190" customFormat="1" ht="17">
      <c r="A429" s="155"/>
      <c r="B429" s="275"/>
      <c r="C429" s="1783" t="s">
        <v>1110</v>
      </c>
      <c r="D429" s="250">
        <v>423.75</v>
      </c>
      <c r="E429" s="198"/>
      <c r="F429" s="1266"/>
      <c r="G429" s="125"/>
      <c r="H429" s="124"/>
      <c r="I429" s="124"/>
      <c r="J429" s="124"/>
      <c r="K429" s="124"/>
      <c r="L429" s="124"/>
      <c r="M429" s="124"/>
      <c r="N429" s="124"/>
      <c r="O429" s="124"/>
      <c r="P429" s="124"/>
      <c r="Q429" s="124"/>
      <c r="R429" s="124"/>
      <c r="S429" s="124"/>
      <c r="T429" s="124"/>
      <c r="U429" s="124"/>
      <c r="V429" s="124"/>
      <c r="W429" s="124"/>
      <c r="X429" s="124"/>
      <c r="Y429" s="124"/>
      <c r="Z429" s="124"/>
    </row>
    <row r="430" spans="1:26" s="190" customFormat="1" ht="14">
      <c r="A430" s="155"/>
      <c r="B430" s="155"/>
      <c r="C430" s="1783"/>
      <c r="D430" s="250"/>
      <c r="E430" s="198"/>
      <c r="F430" s="1266"/>
      <c r="G430" s="125"/>
      <c r="H430" s="124"/>
      <c r="I430" s="124"/>
      <c r="J430" s="124"/>
      <c r="K430" s="124"/>
      <c r="L430" s="124"/>
      <c r="M430" s="124"/>
      <c r="N430" s="124"/>
      <c r="O430" s="124"/>
      <c r="P430" s="124"/>
      <c r="Q430" s="124"/>
      <c r="R430" s="124"/>
      <c r="S430" s="124"/>
      <c r="T430" s="124"/>
      <c r="U430" s="124"/>
      <c r="V430" s="124"/>
      <c r="W430" s="124"/>
      <c r="X430" s="124"/>
      <c r="Y430" s="124"/>
      <c r="Z430" s="124"/>
    </row>
    <row r="431" spans="1:26" s="190" customFormat="1" ht="16.5" customHeight="1">
      <c r="A431" s="155" t="s">
        <v>401</v>
      </c>
      <c r="B431" s="155" t="s">
        <v>400</v>
      </c>
      <c r="C431" s="1783"/>
      <c r="D431" s="250"/>
      <c r="E431" s="198"/>
      <c r="F431" s="1266"/>
      <c r="G431" s="125"/>
      <c r="H431" s="124"/>
      <c r="I431" s="124"/>
      <c r="J431" s="124"/>
      <c r="K431" s="124"/>
      <c r="L431" s="124"/>
      <c r="M431" s="124"/>
      <c r="N431" s="124"/>
      <c r="O431" s="124"/>
      <c r="P431" s="124"/>
      <c r="Q431" s="124"/>
      <c r="R431" s="124"/>
      <c r="S431" s="124"/>
      <c r="T431" s="124"/>
      <c r="U431" s="124"/>
      <c r="V431" s="124"/>
      <c r="W431" s="124"/>
      <c r="X431" s="124"/>
      <c r="Y431" s="124"/>
      <c r="Z431" s="124"/>
    </row>
    <row r="432" spans="1:26" s="190" customFormat="1" ht="17">
      <c r="A432" s="155"/>
      <c r="B432" s="275"/>
      <c r="C432" s="1783" t="s">
        <v>1109</v>
      </c>
      <c r="D432" s="250">
        <v>502.9</v>
      </c>
      <c r="E432" s="198"/>
      <c r="F432" s="1266"/>
      <c r="G432" s="125"/>
      <c r="H432" s="124"/>
      <c r="I432" s="124"/>
      <c r="J432" s="124"/>
      <c r="K432" s="124"/>
      <c r="L432" s="124"/>
      <c r="M432" s="124"/>
      <c r="N432" s="124"/>
      <c r="O432" s="124"/>
      <c r="P432" s="124"/>
      <c r="Q432" s="124"/>
      <c r="R432" s="124"/>
      <c r="S432" s="124"/>
      <c r="T432" s="124"/>
      <c r="U432" s="124"/>
      <c r="V432" s="124"/>
      <c r="W432" s="124"/>
      <c r="X432" s="124"/>
      <c r="Y432" s="124"/>
      <c r="Z432" s="124"/>
    </row>
    <row r="433" spans="1:26" s="190" customFormat="1" ht="14">
      <c r="A433" s="155"/>
      <c r="B433" s="155"/>
      <c r="C433" s="1783"/>
      <c r="D433" s="250"/>
      <c r="E433" s="198"/>
      <c r="F433" s="197"/>
      <c r="G433" s="125"/>
      <c r="H433" s="124"/>
      <c r="I433" s="124"/>
      <c r="J433" s="124"/>
      <c r="K433" s="124"/>
      <c r="L433" s="124"/>
      <c r="M433" s="124"/>
      <c r="N433" s="124"/>
      <c r="O433" s="124"/>
      <c r="P433" s="124"/>
      <c r="Q433" s="124"/>
      <c r="R433" s="124"/>
      <c r="S433" s="124"/>
      <c r="T433" s="124"/>
      <c r="U433" s="124"/>
      <c r="V433" s="124"/>
      <c r="W433" s="124"/>
      <c r="X433" s="124"/>
      <c r="Y433" s="124"/>
      <c r="Z433" s="124"/>
    </row>
    <row r="434" spans="1:26" s="190" customFormat="1" ht="28">
      <c r="A434" s="155" t="s">
        <v>399</v>
      </c>
      <c r="B434" s="264" t="s">
        <v>398</v>
      </c>
      <c r="C434" s="1783"/>
      <c r="D434" s="250"/>
      <c r="E434" s="198"/>
      <c r="F434" s="197"/>
      <c r="G434" s="125"/>
      <c r="H434" s="124"/>
      <c r="I434" s="124"/>
      <c r="J434" s="124"/>
      <c r="K434" s="124"/>
      <c r="L434" s="124"/>
      <c r="M434" s="124"/>
      <c r="N434" s="124"/>
      <c r="O434" s="124"/>
      <c r="P434" s="124"/>
      <c r="Q434" s="124"/>
      <c r="R434" s="124"/>
      <c r="S434" s="124"/>
      <c r="T434" s="124"/>
      <c r="U434" s="124"/>
      <c r="V434" s="124"/>
      <c r="W434" s="124"/>
      <c r="X434" s="124"/>
      <c r="Y434" s="124"/>
      <c r="Z434" s="124"/>
    </row>
    <row r="435" spans="1:26" s="190" customFormat="1" ht="17">
      <c r="A435" s="155"/>
      <c r="B435" s="275"/>
      <c r="C435" s="1783" t="s">
        <v>1110</v>
      </c>
      <c r="D435" s="250">
        <v>50.4</v>
      </c>
      <c r="E435" s="198"/>
      <c r="F435" s="197"/>
      <c r="G435" s="125"/>
      <c r="H435" s="124"/>
      <c r="I435" s="124"/>
      <c r="J435" s="124"/>
      <c r="K435" s="124"/>
      <c r="L435" s="124"/>
      <c r="M435" s="124"/>
      <c r="N435" s="124"/>
      <c r="O435" s="124"/>
      <c r="P435" s="124"/>
      <c r="Q435" s="124"/>
      <c r="R435" s="124"/>
      <c r="S435" s="124"/>
      <c r="T435" s="124"/>
      <c r="U435" s="124"/>
      <c r="V435" s="124"/>
      <c r="W435" s="124"/>
      <c r="X435" s="124"/>
      <c r="Y435" s="124"/>
      <c r="Z435" s="124"/>
    </row>
    <row r="436" spans="1:26" s="190" customFormat="1" ht="14">
      <c r="A436" s="155"/>
      <c r="B436" s="155"/>
      <c r="C436" s="1783"/>
      <c r="D436" s="250"/>
      <c r="E436" s="198"/>
      <c r="F436" s="197"/>
      <c r="G436" s="125"/>
      <c r="H436" s="124"/>
      <c r="I436" s="124"/>
      <c r="J436" s="124"/>
      <c r="K436" s="124"/>
      <c r="L436" s="124"/>
      <c r="M436" s="124"/>
      <c r="N436" s="124"/>
      <c r="O436" s="124"/>
      <c r="P436" s="124"/>
      <c r="Q436" s="124"/>
      <c r="R436" s="124"/>
      <c r="S436" s="124"/>
      <c r="T436" s="124"/>
      <c r="U436" s="124"/>
      <c r="V436" s="124"/>
      <c r="W436" s="124"/>
      <c r="X436" s="124"/>
      <c r="Y436" s="124"/>
      <c r="Z436" s="124"/>
    </row>
    <row r="437" spans="1:26" s="190" customFormat="1" ht="28">
      <c r="A437" s="155" t="s">
        <v>397</v>
      </c>
      <c r="B437" s="264" t="s">
        <v>396</v>
      </c>
      <c r="C437" s="1783"/>
      <c r="D437" s="250"/>
      <c r="E437" s="198"/>
      <c r="F437" s="197"/>
      <c r="G437" s="125"/>
      <c r="H437" s="124"/>
      <c r="I437" s="124"/>
      <c r="J437" s="124"/>
      <c r="K437" s="124"/>
      <c r="L437" s="124"/>
      <c r="M437" s="124"/>
      <c r="N437" s="124"/>
      <c r="O437" s="124"/>
      <c r="P437" s="124"/>
      <c r="Q437" s="124"/>
      <c r="R437" s="124"/>
      <c r="S437" s="124"/>
      <c r="T437" s="124"/>
      <c r="U437" s="124"/>
      <c r="V437" s="124"/>
      <c r="W437" s="124"/>
      <c r="X437" s="124"/>
      <c r="Y437" s="124"/>
      <c r="Z437" s="124"/>
    </row>
    <row r="438" spans="1:26" s="190" customFormat="1" ht="17">
      <c r="A438" s="155"/>
      <c r="B438" s="275"/>
      <c r="C438" s="1783" t="s">
        <v>1110</v>
      </c>
      <c r="D438" s="250">
        <v>179.8</v>
      </c>
      <c r="E438" s="198"/>
      <c r="F438" s="197"/>
      <c r="G438" s="125"/>
      <c r="H438" s="124"/>
      <c r="I438" s="124"/>
      <c r="J438" s="124"/>
      <c r="K438" s="124"/>
      <c r="L438" s="124"/>
      <c r="M438" s="124"/>
      <c r="N438" s="124"/>
      <c r="O438" s="124"/>
      <c r="P438" s="124"/>
      <c r="Q438" s="124"/>
      <c r="R438" s="124"/>
      <c r="S438" s="124"/>
      <c r="T438" s="124"/>
      <c r="U438" s="124"/>
      <c r="V438" s="124"/>
      <c r="W438" s="124"/>
      <c r="X438" s="124"/>
      <c r="Y438" s="124"/>
      <c r="Z438" s="124"/>
    </row>
    <row r="439" spans="1:26" s="190" customFormat="1" ht="14">
      <c r="A439" s="155"/>
      <c r="B439" s="155"/>
      <c r="C439" s="1783"/>
      <c r="D439" s="250"/>
      <c r="E439" s="198"/>
      <c r="F439" s="197"/>
      <c r="G439" s="125"/>
      <c r="H439" s="124"/>
      <c r="I439" s="124"/>
      <c r="J439" s="124"/>
      <c r="K439" s="124"/>
      <c r="L439" s="124"/>
      <c r="M439" s="124"/>
      <c r="N439" s="124"/>
      <c r="O439" s="124"/>
      <c r="P439" s="124"/>
      <c r="Q439" s="124"/>
      <c r="R439" s="124"/>
      <c r="S439" s="124"/>
      <c r="T439" s="124"/>
      <c r="U439" s="124"/>
      <c r="V439" s="124"/>
      <c r="W439" s="124"/>
      <c r="X439" s="124"/>
      <c r="Y439" s="124"/>
      <c r="Z439" s="124"/>
    </row>
    <row r="440" spans="1:26" s="190" customFormat="1" ht="25.25" customHeight="1">
      <c r="A440" s="155" t="s">
        <v>395</v>
      </c>
      <c r="B440" s="264" t="s">
        <v>394</v>
      </c>
      <c r="C440" s="1783"/>
      <c r="D440" s="250"/>
      <c r="E440" s="198"/>
      <c r="F440" s="197"/>
      <c r="G440" s="125"/>
      <c r="H440" s="124"/>
      <c r="I440" s="124"/>
      <c r="J440" s="124"/>
      <c r="K440" s="124"/>
      <c r="L440" s="124"/>
      <c r="M440" s="124"/>
      <c r="N440" s="124"/>
      <c r="O440" s="124"/>
      <c r="P440" s="124"/>
      <c r="Q440" s="124"/>
      <c r="R440" s="124"/>
      <c r="S440" s="124"/>
      <c r="T440" s="124"/>
      <c r="U440" s="124"/>
      <c r="V440" s="124"/>
      <c r="W440" s="124"/>
      <c r="X440" s="124"/>
      <c r="Y440" s="124"/>
      <c r="Z440" s="124"/>
    </row>
    <row r="441" spans="1:26" s="190" customFormat="1" ht="17">
      <c r="A441" s="155"/>
      <c r="B441" s="275"/>
      <c r="C441" s="1783" t="s">
        <v>1110</v>
      </c>
      <c r="D441" s="250">
        <v>193.6</v>
      </c>
      <c r="E441" s="198"/>
      <c r="F441" s="197"/>
      <c r="G441" s="125"/>
      <c r="H441" s="124"/>
      <c r="I441" s="124"/>
      <c r="J441" s="124"/>
      <c r="K441" s="124"/>
      <c r="L441" s="124"/>
      <c r="M441" s="124"/>
      <c r="N441" s="124"/>
      <c r="O441" s="124"/>
      <c r="P441" s="124"/>
      <c r="Q441" s="124"/>
      <c r="R441" s="124"/>
      <c r="S441" s="124"/>
      <c r="T441" s="124"/>
      <c r="U441" s="124"/>
      <c r="V441" s="124"/>
      <c r="W441" s="124"/>
      <c r="X441" s="124"/>
      <c r="Y441" s="124"/>
      <c r="Z441" s="124"/>
    </row>
    <row r="442" spans="1:26" s="190" customFormat="1" ht="14">
      <c r="A442" s="155"/>
      <c r="B442" s="155"/>
      <c r="C442" s="1783"/>
      <c r="D442" s="250"/>
      <c r="E442" s="198"/>
      <c r="F442" s="197"/>
      <c r="G442" s="125"/>
      <c r="H442" s="124"/>
      <c r="I442" s="124"/>
      <c r="J442" s="124"/>
      <c r="K442" s="124"/>
      <c r="L442" s="124"/>
      <c r="M442" s="124"/>
      <c r="N442" s="124"/>
      <c r="O442" s="124"/>
      <c r="P442" s="124"/>
      <c r="Q442" s="124"/>
      <c r="R442" s="124"/>
      <c r="S442" s="124"/>
      <c r="T442" s="124"/>
      <c r="U442" s="124"/>
      <c r="V442" s="124"/>
      <c r="W442" s="124"/>
      <c r="X442" s="124"/>
      <c r="Y442" s="124"/>
      <c r="Z442" s="124"/>
    </row>
    <row r="443" spans="1:26" s="190" customFormat="1" ht="145.5" customHeight="1">
      <c r="A443" s="155" t="s">
        <v>393</v>
      </c>
      <c r="B443" s="276" t="s">
        <v>392</v>
      </c>
      <c r="C443" s="1783"/>
      <c r="D443" s="250"/>
      <c r="E443" s="198"/>
      <c r="F443" s="197"/>
      <c r="G443" s="125"/>
      <c r="H443" s="124"/>
      <c r="I443" s="124"/>
      <c r="J443" s="124"/>
      <c r="K443" s="124"/>
      <c r="L443" s="124"/>
      <c r="M443" s="124"/>
      <c r="N443" s="124"/>
      <c r="O443" s="124"/>
      <c r="P443" s="124"/>
      <c r="Q443" s="124"/>
      <c r="R443" s="124"/>
      <c r="S443" s="124"/>
      <c r="T443" s="124"/>
      <c r="U443" s="124"/>
      <c r="V443" s="124"/>
      <c r="W443" s="124"/>
      <c r="X443" s="124"/>
      <c r="Y443" s="124"/>
      <c r="Z443" s="124"/>
    </row>
    <row r="444" spans="1:26" s="190" customFormat="1" ht="17">
      <c r="A444" s="155"/>
      <c r="B444" s="1290"/>
      <c r="C444" s="1783" t="s">
        <v>1110</v>
      </c>
      <c r="D444" s="250">
        <v>231.2</v>
      </c>
      <c r="E444" s="198"/>
      <c r="F444" s="197"/>
      <c r="G444" s="125"/>
      <c r="H444" s="124"/>
      <c r="I444" s="124"/>
      <c r="J444" s="124"/>
      <c r="K444" s="124"/>
      <c r="L444" s="124"/>
      <c r="M444" s="124"/>
      <c r="N444" s="124"/>
      <c r="O444" s="124"/>
      <c r="P444" s="124"/>
      <c r="Q444" s="124"/>
      <c r="R444" s="124"/>
      <c r="S444" s="124"/>
      <c r="T444" s="124"/>
      <c r="U444" s="124"/>
      <c r="V444" s="124"/>
      <c r="W444" s="124"/>
      <c r="X444" s="124"/>
      <c r="Y444" s="124"/>
      <c r="Z444" s="124"/>
    </row>
    <row r="445" spans="1:26" s="190" customFormat="1" ht="15" thickBot="1">
      <c r="A445" s="155"/>
      <c r="B445" s="1414"/>
      <c r="C445" s="1793"/>
      <c r="D445" s="1417"/>
      <c r="E445" s="1289"/>
      <c r="F445" s="197"/>
      <c r="G445" s="125"/>
      <c r="H445" s="124"/>
      <c r="I445" s="124"/>
      <c r="J445" s="124"/>
      <c r="K445" s="124"/>
      <c r="L445" s="124"/>
      <c r="M445" s="124"/>
      <c r="N445" s="124"/>
      <c r="O445" s="124"/>
      <c r="P445" s="124"/>
      <c r="Q445" s="124"/>
      <c r="R445" s="124"/>
      <c r="S445" s="124"/>
      <c r="T445" s="124"/>
      <c r="U445" s="124"/>
      <c r="V445" s="124"/>
      <c r="W445" s="124"/>
      <c r="X445" s="124"/>
      <c r="Y445" s="124"/>
      <c r="Z445" s="124"/>
    </row>
    <row r="446" spans="1:26" s="190" customFormat="1" ht="15.75" customHeight="1">
      <c r="A446" s="1410"/>
      <c r="B446" s="1415" t="s">
        <v>391</v>
      </c>
      <c r="C446" s="1998" t="s">
        <v>181</v>
      </c>
      <c r="D446" s="1418"/>
      <c r="E446" s="1422"/>
      <c r="F446" s="1422">
        <f>SUM(F429:F445)</f>
        <v>0</v>
      </c>
      <c r="G446" s="125"/>
      <c r="H446" s="124"/>
      <c r="I446" s="124"/>
      <c r="J446" s="124"/>
      <c r="K446" s="124"/>
      <c r="L446" s="124"/>
      <c r="M446" s="124"/>
      <c r="N446" s="124"/>
      <c r="O446" s="124"/>
      <c r="P446" s="124"/>
      <c r="Q446" s="124"/>
      <c r="R446" s="124"/>
      <c r="S446" s="124"/>
      <c r="T446" s="124"/>
      <c r="U446" s="124"/>
      <c r="V446" s="124"/>
      <c r="W446" s="124"/>
      <c r="X446" s="124"/>
      <c r="Y446" s="124"/>
      <c r="Z446" s="124"/>
    </row>
    <row r="447" spans="1:26" s="190" customFormat="1" ht="18" customHeight="1">
      <c r="A447" s="1423"/>
      <c r="B447" s="1424"/>
      <c r="C447" s="1999"/>
      <c r="D447" s="1425"/>
      <c r="E447" s="1426"/>
      <c r="F447" s="1426"/>
      <c r="G447" s="1427"/>
      <c r="H447" s="260"/>
      <c r="I447" s="260"/>
      <c r="J447" s="260"/>
      <c r="K447" s="260"/>
      <c r="L447" s="260"/>
      <c r="M447" s="260"/>
      <c r="N447" s="260"/>
      <c r="O447" s="260"/>
      <c r="P447" s="260"/>
      <c r="Q447" s="260"/>
      <c r="R447" s="260"/>
      <c r="S447" s="260"/>
      <c r="T447" s="260"/>
      <c r="U447" s="260"/>
      <c r="V447" s="260"/>
      <c r="W447" s="260"/>
      <c r="X447" s="260"/>
      <c r="Y447" s="260"/>
      <c r="Z447" s="260"/>
    </row>
    <row r="448" spans="1:26" s="190" customFormat="1" ht="14">
      <c r="A448" s="1428"/>
      <c r="B448" s="1429"/>
      <c r="C448" s="2000"/>
      <c r="D448" s="1430"/>
      <c r="E448" s="1335"/>
      <c r="F448" s="1336" t="s">
        <v>390</v>
      </c>
      <c r="G448" s="1040"/>
      <c r="H448" s="124"/>
      <c r="I448" s="124"/>
      <c r="J448" s="124"/>
      <c r="K448" s="124"/>
      <c r="L448" s="124"/>
      <c r="M448" s="124"/>
      <c r="N448" s="124"/>
      <c r="O448" s="124"/>
      <c r="P448" s="124"/>
      <c r="Q448" s="124"/>
      <c r="R448" s="124"/>
      <c r="S448" s="124"/>
      <c r="T448" s="124"/>
      <c r="U448" s="124"/>
      <c r="V448" s="124"/>
      <c r="W448" s="124"/>
      <c r="X448" s="124"/>
      <c r="Y448" s="124"/>
      <c r="Z448" s="124"/>
    </row>
    <row r="449" spans="1:26" s="190" customFormat="1" ht="18" customHeight="1">
      <c r="A449" s="1411" t="s">
        <v>389</v>
      </c>
      <c r="B449" s="1351" t="s">
        <v>388</v>
      </c>
      <c r="C449" s="2001" t="s">
        <v>182</v>
      </c>
      <c r="D449" s="1419"/>
      <c r="E449" s="1320"/>
      <c r="F449" s="1320"/>
      <c r="G449" s="125"/>
      <c r="H449" s="124"/>
      <c r="I449" s="124"/>
      <c r="J449" s="124"/>
      <c r="K449" s="124"/>
      <c r="L449" s="124"/>
      <c r="M449" s="124"/>
      <c r="N449" s="124"/>
      <c r="O449" s="124"/>
      <c r="P449" s="124"/>
      <c r="Q449" s="124"/>
      <c r="R449" s="124"/>
      <c r="S449" s="124"/>
      <c r="T449" s="124"/>
      <c r="U449" s="124"/>
      <c r="V449" s="124"/>
      <c r="W449" s="124"/>
      <c r="X449" s="124"/>
      <c r="Y449" s="124"/>
      <c r="Z449" s="124"/>
    </row>
    <row r="450" spans="1:26" s="190" customFormat="1" ht="14">
      <c r="A450" s="1412"/>
      <c r="B450" s="1355"/>
      <c r="C450" s="2002"/>
      <c r="D450" s="1420"/>
      <c r="E450" s="1289"/>
      <c r="F450" s="1328"/>
      <c r="G450" s="125"/>
      <c r="H450" s="124"/>
      <c r="I450" s="124"/>
      <c r="J450" s="124"/>
      <c r="K450" s="124"/>
      <c r="L450" s="124"/>
      <c r="M450" s="124"/>
      <c r="N450" s="124"/>
      <c r="O450" s="124"/>
      <c r="P450" s="124"/>
      <c r="Q450" s="124"/>
      <c r="R450" s="124"/>
      <c r="S450" s="124"/>
      <c r="T450" s="124"/>
      <c r="U450" s="124"/>
      <c r="V450" s="124"/>
      <c r="W450" s="124"/>
      <c r="X450" s="124"/>
      <c r="Y450" s="124"/>
      <c r="Z450" s="124"/>
    </row>
    <row r="451" spans="1:26" s="190" customFormat="1" ht="30.75" customHeight="1">
      <c r="A451" s="1413" t="s">
        <v>387</v>
      </c>
      <c r="B451" s="1416" t="s">
        <v>386</v>
      </c>
      <c r="C451" s="1794"/>
      <c r="D451" s="1421"/>
      <c r="E451" s="1289"/>
      <c r="F451" s="1328"/>
      <c r="G451" s="125"/>
      <c r="H451" s="124"/>
      <c r="I451" s="124"/>
      <c r="J451" s="124"/>
      <c r="K451" s="124"/>
      <c r="L451" s="124"/>
      <c r="M451" s="124"/>
      <c r="N451" s="124"/>
      <c r="O451" s="124"/>
      <c r="P451" s="124"/>
      <c r="Q451" s="124"/>
      <c r="R451" s="124"/>
      <c r="S451" s="124"/>
      <c r="T451" s="124"/>
      <c r="U451" s="124"/>
      <c r="V451" s="124"/>
      <c r="W451" s="124"/>
      <c r="X451" s="124"/>
      <c r="Y451" s="124"/>
      <c r="Z451" s="124"/>
    </row>
    <row r="452" spans="1:26" s="190" customFormat="1" ht="17.25" customHeight="1">
      <c r="A452" s="1413"/>
      <c r="B452" s="1413" t="s">
        <v>381</v>
      </c>
      <c r="C452" s="1795" t="s">
        <v>311</v>
      </c>
      <c r="D452" s="253">
        <v>5</v>
      </c>
      <c r="E452" s="198"/>
      <c r="F452" s="197"/>
      <c r="G452" s="125"/>
      <c r="H452" s="124"/>
      <c r="I452" s="124"/>
      <c r="J452" s="124"/>
      <c r="K452" s="124"/>
      <c r="L452" s="124"/>
      <c r="M452" s="124"/>
      <c r="N452" s="124"/>
      <c r="O452" s="124"/>
      <c r="P452" s="124"/>
      <c r="Q452" s="124"/>
      <c r="R452" s="124"/>
      <c r="S452" s="124"/>
      <c r="T452" s="124"/>
      <c r="U452" s="124"/>
      <c r="V452" s="124"/>
      <c r="W452" s="124"/>
      <c r="X452" s="124"/>
      <c r="Y452" s="124"/>
      <c r="Z452" s="124"/>
    </row>
    <row r="453" spans="1:26" s="190" customFormat="1" ht="14">
      <c r="A453" s="1413"/>
      <c r="B453" s="1413"/>
      <c r="C453" s="1795"/>
      <c r="D453" s="253"/>
      <c r="E453" s="198"/>
      <c r="F453" s="197"/>
      <c r="G453" s="125"/>
      <c r="H453" s="124"/>
      <c r="I453" s="124"/>
      <c r="J453" s="124"/>
      <c r="K453" s="124"/>
      <c r="L453" s="124"/>
      <c r="M453" s="124"/>
      <c r="N453" s="124"/>
      <c r="O453" s="124"/>
      <c r="P453" s="124"/>
      <c r="Q453" s="124"/>
      <c r="R453" s="124"/>
      <c r="S453" s="124"/>
      <c r="T453" s="124"/>
      <c r="U453" s="124"/>
      <c r="V453" s="124"/>
      <c r="W453" s="124"/>
      <c r="X453" s="124"/>
      <c r="Y453" s="124"/>
      <c r="Z453" s="124"/>
    </row>
    <row r="454" spans="1:26" s="190" customFormat="1" ht="42">
      <c r="A454" s="1413" t="s">
        <v>385</v>
      </c>
      <c r="B454" s="274" t="s">
        <v>384</v>
      </c>
      <c r="C454" s="1794"/>
      <c r="D454" s="157"/>
      <c r="E454" s="198"/>
      <c r="F454" s="197"/>
      <c r="G454" s="125"/>
      <c r="H454" s="124"/>
      <c r="I454" s="124"/>
      <c r="J454" s="124"/>
      <c r="K454" s="124"/>
      <c r="L454" s="124"/>
      <c r="M454" s="124"/>
      <c r="N454" s="124"/>
      <c r="O454" s="124"/>
      <c r="P454" s="124"/>
      <c r="Q454" s="124"/>
      <c r="R454" s="124"/>
      <c r="S454" s="124"/>
      <c r="T454" s="124"/>
      <c r="U454" s="124"/>
      <c r="V454" s="124"/>
      <c r="W454" s="124"/>
      <c r="X454" s="124"/>
      <c r="Y454" s="124"/>
      <c r="Z454" s="124"/>
    </row>
    <row r="455" spans="1:26" s="190" customFormat="1" ht="14">
      <c r="A455" s="203"/>
      <c r="B455" s="203" t="s">
        <v>380</v>
      </c>
      <c r="C455" s="1795" t="s">
        <v>7</v>
      </c>
      <c r="D455" s="272">
        <v>1</v>
      </c>
      <c r="E455" s="198"/>
      <c r="F455" s="197"/>
      <c r="G455" s="125"/>
      <c r="H455" s="124"/>
      <c r="I455" s="124"/>
      <c r="J455" s="124"/>
      <c r="K455" s="124"/>
      <c r="L455" s="124"/>
      <c r="M455" s="124"/>
      <c r="N455" s="124"/>
      <c r="O455" s="124"/>
      <c r="P455" s="124"/>
      <c r="Q455" s="124"/>
      <c r="R455" s="124"/>
      <c r="S455" s="124"/>
      <c r="T455" s="124"/>
      <c r="U455" s="124"/>
      <c r="V455" s="124"/>
      <c r="W455" s="124"/>
      <c r="X455" s="124"/>
      <c r="Y455" s="124"/>
      <c r="Z455" s="124"/>
    </row>
    <row r="456" spans="1:26" s="190" customFormat="1" ht="14">
      <c r="A456" s="203"/>
      <c r="B456" s="203" t="s">
        <v>379</v>
      </c>
      <c r="C456" s="1795" t="s">
        <v>7</v>
      </c>
      <c r="D456" s="272">
        <v>4</v>
      </c>
      <c r="E456" s="198"/>
      <c r="F456" s="197"/>
      <c r="G456" s="125"/>
      <c r="H456" s="124"/>
      <c r="I456" s="124"/>
      <c r="J456" s="124"/>
      <c r="K456" s="124"/>
      <c r="L456" s="124"/>
      <c r="M456" s="124"/>
      <c r="N456" s="124"/>
      <c r="O456" s="124"/>
      <c r="P456" s="124"/>
      <c r="Q456" s="124"/>
      <c r="R456" s="124"/>
      <c r="S456" s="124"/>
      <c r="T456" s="124"/>
      <c r="U456" s="124"/>
      <c r="V456" s="124"/>
      <c r="W456" s="124"/>
      <c r="X456" s="124"/>
      <c r="Y456" s="124"/>
      <c r="Z456" s="124"/>
    </row>
    <row r="457" spans="1:26" s="190" customFormat="1" ht="14">
      <c r="A457" s="203"/>
      <c r="B457" s="203" t="s">
        <v>378</v>
      </c>
      <c r="C457" s="1795" t="s">
        <v>7</v>
      </c>
      <c r="D457" s="272">
        <v>4</v>
      </c>
      <c r="E457" s="198"/>
      <c r="F457" s="197"/>
      <c r="G457" s="125"/>
      <c r="H457" s="124"/>
      <c r="I457" s="124"/>
      <c r="J457" s="124"/>
      <c r="K457" s="124"/>
      <c r="L457" s="124"/>
      <c r="M457" s="124"/>
      <c r="N457" s="124"/>
      <c r="O457" s="124"/>
      <c r="P457" s="124"/>
      <c r="Q457" s="124"/>
      <c r="R457" s="124"/>
      <c r="S457" s="124"/>
      <c r="T457" s="124"/>
      <c r="U457" s="124"/>
      <c r="V457" s="124"/>
      <c r="W457" s="124"/>
      <c r="X457" s="124"/>
      <c r="Y457" s="124"/>
      <c r="Z457" s="124"/>
    </row>
    <row r="458" spans="1:26" s="190" customFormat="1" ht="14">
      <c r="A458" s="203"/>
      <c r="B458" s="203"/>
      <c r="C458" s="1795"/>
      <c r="D458" s="272"/>
      <c r="E458" s="198"/>
      <c r="F458" s="197"/>
      <c r="G458" s="125"/>
      <c r="H458" s="124"/>
      <c r="I458" s="124"/>
      <c r="J458" s="124"/>
      <c r="K458" s="124"/>
      <c r="L458" s="124"/>
      <c r="M458" s="124"/>
      <c r="N458" s="124"/>
      <c r="O458" s="124"/>
      <c r="P458" s="124"/>
      <c r="Q458" s="124"/>
      <c r="R458" s="124"/>
      <c r="S458" s="124"/>
      <c r="T458" s="124"/>
      <c r="U458" s="124"/>
      <c r="V458" s="124"/>
      <c r="W458" s="124"/>
      <c r="X458" s="124"/>
      <c r="Y458" s="124"/>
      <c r="Z458" s="124"/>
    </row>
    <row r="459" spans="1:26" s="190" customFormat="1" ht="14">
      <c r="A459" s="203" t="s">
        <v>383</v>
      </c>
      <c r="B459" s="273" t="s">
        <v>382</v>
      </c>
      <c r="C459" s="1795"/>
      <c r="D459" s="272"/>
      <c r="E459" s="198"/>
      <c r="F459" s="197"/>
      <c r="G459" s="125"/>
      <c r="H459" s="124"/>
      <c r="I459" s="124"/>
      <c r="J459" s="124"/>
      <c r="K459" s="124"/>
      <c r="L459" s="124"/>
      <c r="M459" s="124"/>
      <c r="N459" s="124"/>
      <c r="O459" s="124"/>
      <c r="P459" s="124"/>
      <c r="Q459" s="124"/>
      <c r="R459" s="124"/>
      <c r="S459" s="124"/>
      <c r="T459" s="124"/>
      <c r="U459" s="124"/>
      <c r="V459" s="124"/>
      <c r="W459" s="124"/>
      <c r="X459" s="124"/>
      <c r="Y459" s="124"/>
      <c r="Z459" s="124"/>
    </row>
    <row r="460" spans="1:26" s="190" customFormat="1" ht="14">
      <c r="A460" s="203"/>
      <c r="B460" s="203" t="s">
        <v>381</v>
      </c>
      <c r="C460" s="1795" t="s">
        <v>311</v>
      </c>
      <c r="D460" s="253">
        <v>5</v>
      </c>
      <c r="E460" s="198"/>
      <c r="F460" s="197"/>
      <c r="G460" s="125"/>
      <c r="H460" s="124"/>
      <c r="I460" s="124"/>
      <c r="J460" s="124"/>
      <c r="K460" s="124"/>
      <c r="L460" s="124"/>
      <c r="M460" s="124"/>
      <c r="N460" s="124"/>
      <c r="O460" s="124"/>
      <c r="P460" s="124"/>
      <c r="Q460" s="124"/>
      <c r="R460" s="124"/>
      <c r="S460" s="124"/>
      <c r="T460" s="124"/>
      <c r="U460" s="124"/>
      <c r="V460" s="124"/>
      <c r="W460" s="124"/>
      <c r="X460" s="124"/>
      <c r="Y460" s="124"/>
      <c r="Z460" s="124"/>
    </row>
    <row r="461" spans="1:26" s="190" customFormat="1" ht="14">
      <c r="A461" s="203"/>
      <c r="B461" s="203" t="s">
        <v>380</v>
      </c>
      <c r="C461" s="1795" t="s">
        <v>7</v>
      </c>
      <c r="D461" s="272">
        <v>1</v>
      </c>
      <c r="E461" s="198"/>
      <c r="F461" s="197"/>
      <c r="G461" s="125"/>
      <c r="H461" s="124"/>
      <c r="I461" s="124"/>
      <c r="J461" s="124"/>
      <c r="K461" s="124"/>
      <c r="L461" s="124"/>
      <c r="M461" s="124"/>
      <c r="N461" s="124"/>
      <c r="O461" s="124"/>
      <c r="P461" s="124"/>
      <c r="Q461" s="124"/>
      <c r="R461" s="124"/>
      <c r="S461" s="124"/>
      <c r="T461" s="124"/>
      <c r="U461" s="124"/>
      <c r="V461" s="124"/>
      <c r="W461" s="124"/>
      <c r="X461" s="124"/>
      <c r="Y461" s="124"/>
      <c r="Z461" s="124"/>
    </row>
    <row r="462" spans="1:26" s="190" customFormat="1" ht="14">
      <c r="A462" s="203"/>
      <c r="B462" s="203" t="s">
        <v>379</v>
      </c>
      <c r="C462" s="1795" t="s">
        <v>7</v>
      </c>
      <c r="D462" s="272">
        <v>4</v>
      </c>
      <c r="E462" s="198"/>
      <c r="F462" s="197"/>
      <c r="G462" s="125"/>
      <c r="H462" s="124"/>
      <c r="I462" s="124"/>
      <c r="J462" s="124"/>
      <c r="K462" s="124"/>
      <c r="L462" s="124"/>
      <c r="M462" s="124"/>
      <c r="N462" s="124"/>
      <c r="O462" s="124"/>
      <c r="P462" s="124"/>
      <c r="Q462" s="124"/>
      <c r="R462" s="124"/>
      <c r="S462" s="124"/>
      <c r="T462" s="124"/>
      <c r="U462" s="124"/>
      <c r="V462" s="124"/>
      <c r="W462" s="124"/>
      <c r="X462" s="124"/>
      <c r="Y462" s="124"/>
      <c r="Z462" s="124"/>
    </row>
    <row r="463" spans="1:26" s="190" customFormat="1" ht="14">
      <c r="A463" s="203"/>
      <c r="B463" s="203" t="s">
        <v>378</v>
      </c>
      <c r="C463" s="1796" t="s">
        <v>7</v>
      </c>
      <c r="D463" s="272">
        <v>4</v>
      </c>
      <c r="E463" s="198"/>
      <c r="F463" s="197"/>
      <c r="G463" s="125"/>
      <c r="H463" s="124"/>
      <c r="I463" s="124"/>
      <c r="J463" s="124"/>
      <c r="K463" s="124"/>
      <c r="L463" s="124"/>
      <c r="M463" s="124"/>
      <c r="N463" s="124"/>
      <c r="O463" s="124"/>
      <c r="P463" s="124"/>
      <c r="Q463" s="124"/>
      <c r="R463" s="124"/>
      <c r="S463" s="124"/>
      <c r="T463" s="124"/>
      <c r="U463" s="124"/>
      <c r="V463" s="124"/>
      <c r="W463" s="124"/>
      <c r="X463" s="124"/>
      <c r="Y463" s="124"/>
      <c r="Z463" s="124"/>
    </row>
    <row r="464" spans="1:26" s="237" customFormat="1" ht="14">
      <c r="A464" s="1431"/>
      <c r="B464" s="1431"/>
      <c r="C464" s="1797"/>
      <c r="D464" s="1433"/>
      <c r="E464" s="1439"/>
      <c r="F464" s="240"/>
      <c r="G464" s="239"/>
      <c r="H464" s="238"/>
      <c r="I464" s="238"/>
      <c r="J464" s="238"/>
      <c r="K464" s="238"/>
      <c r="L464" s="238"/>
      <c r="M464" s="238"/>
      <c r="N464" s="238"/>
      <c r="O464" s="238"/>
      <c r="P464" s="238"/>
      <c r="Q464" s="238"/>
      <c r="R464" s="238"/>
      <c r="S464" s="238"/>
      <c r="T464" s="238"/>
      <c r="U464" s="238"/>
      <c r="V464" s="238"/>
      <c r="W464" s="238"/>
      <c r="X464" s="238"/>
      <c r="Y464" s="238"/>
      <c r="Z464" s="238"/>
    </row>
    <row r="465" spans="1:26" s="190" customFormat="1" ht="15" customHeight="1">
      <c r="A465" s="1445"/>
      <c r="B465" s="1454" t="s">
        <v>376</v>
      </c>
      <c r="C465" s="2003" t="s">
        <v>181</v>
      </c>
      <c r="D465" s="1446"/>
      <c r="E465" s="1447"/>
      <c r="F465" s="1448">
        <f>SUM(F452:F464)</f>
        <v>0</v>
      </c>
      <c r="G465" s="1168"/>
      <c r="H465" s="124"/>
      <c r="I465" s="124"/>
      <c r="J465" s="124"/>
      <c r="K465" s="124"/>
      <c r="L465" s="124"/>
      <c r="M465" s="124"/>
      <c r="N465" s="124"/>
      <c r="O465" s="124"/>
      <c r="P465" s="124"/>
      <c r="Q465" s="124"/>
      <c r="R465" s="124"/>
      <c r="S465" s="124"/>
      <c r="T465" s="124"/>
      <c r="U465" s="124"/>
      <c r="V465" s="124"/>
      <c r="W465" s="124"/>
      <c r="X465" s="124"/>
      <c r="Y465" s="124"/>
      <c r="Z465" s="124"/>
    </row>
    <row r="466" spans="1:26" s="190" customFormat="1" ht="14">
      <c r="A466" s="1449"/>
      <c r="B466" s="1449"/>
      <c r="C466" s="2004"/>
      <c r="D466" s="1451"/>
      <c r="E466" s="1452"/>
      <c r="F466" s="1453"/>
      <c r="G466" s="125"/>
      <c r="H466" s="124"/>
      <c r="I466" s="124"/>
      <c r="J466" s="124"/>
      <c r="K466" s="124"/>
      <c r="L466" s="124"/>
      <c r="M466" s="124"/>
      <c r="N466" s="124"/>
      <c r="O466" s="124"/>
      <c r="P466" s="124"/>
      <c r="Q466" s="124"/>
      <c r="R466" s="124"/>
      <c r="S466" s="124"/>
      <c r="T466" s="124"/>
      <c r="U466" s="124"/>
      <c r="V466" s="124"/>
      <c r="W466" s="124"/>
      <c r="X466" s="124"/>
      <c r="Y466" s="124"/>
      <c r="Z466" s="124"/>
    </row>
    <row r="467" spans="1:26" s="190" customFormat="1" ht="14">
      <c r="A467" s="1178"/>
      <c r="B467" s="1449"/>
      <c r="C467" s="2004"/>
      <c r="D467" s="1451"/>
      <c r="E467" s="1452"/>
      <c r="F467" s="1453"/>
      <c r="G467" s="125"/>
      <c r="H467" s="124"/>
      <c r="I467" s="124"/>
      <c r="J467" s="124"/>
      <c r="K467" s="124"/>
      <c r="L467" s="124"/>
      <c r="M467" s="124"/>
      <c r="N467" s="124"/>
      <c r="O467" s="124"/>
      <c r="P467" s="124"/>
      <c r="Q467" s="124"/>
      <c r="R467" s="124"/>
      <c r="S467" s="124"/>
      <c r="T467" s="124"/>
      <c r="U467" s="124"/>
      <c r="V467" s="124"/>
      <c r="W467" s="124"/>
      <c r="X467" s="124"/>
      <c r="Y467" s="124"/>
      <c r="Z467" s="124"/>
    </row>
    <row r="468" spans="1:26" s="199" customFormat="1" ht="17">
      <c r="A468" s="1455"/>
      <c r="B468" s="1356" t="s">
        <v>75</v>
      </c>
      <c r="C468" s="2005" t="s">
        <v>182</v>
      </c>
      <c r="D468" s="1456"/>
      <c r="E468" s="1339"/>
      <c r="F468" s="1442"/>
      <c r="G468" s="201"/>
      <c r="H468" s="200"/>
      <c r="I468" s="200"/>
      <c r="J468" s="200"/>
      <c r="K468" s="200"/>
      <c r="L468" s="200"/>
      <c r="M468" s="200"/>
      <c r="N468" s="200"/>
      <c r="O468" s="200"/>
      <c r="P468" s="200"/>
      <c r="Q468" s="200"/>
      <c r="R468" s="200"/>
      <c r="S468" s="200"/>
      <c r="T468" s="200"/>
      <c r="U468" s="200"/>
      <c r="V468" s="200"/>
      <c r="W468" s="200"/>
      <c r="X468" s="200"/>
      <c r="Y468" s="200"/>
      <c r="Z468" s="200"/>
    </row>
    <row r="469" spans="1:26" s="190" customFormat="1" ht="14">
      <c r="A469" s="1457"/>
      <c r="B469" s="1458"/>
      <c r="C469" s="2006"/>
      <c r="D469" s="1459"/>
      <c r="E469" s="1401"/>
      <c r="F469" s="1460"/>
      <c r="G469" s="125"/>
      <c r="H469" s="124"/>
      <c r="I469" s="124"/>
      <c r="J469" s="124"/>
      <c r="K469" s="124"/>
      <c r="L469" s="124"/>
      <c r="M469" s="124"/>
      <c r="N469" s="124"/>
      <c r="O469" s="124"/>
      <c r="P469" s="124"/>
      <c r="Q469" s="124"/>
      <c r="R469" s="124"/>
      <c r="S469" s="124"/>
      <c r="T469" s="124"/>
      <c r="U469" s="124"/>
      <c r="V469" s="124"/>
      <c r="W469" s="124"/>
      <c r="X469" s="124"/>
      <c r="Y469" s="124"/>
      <c r="Z469" s="124"/>
    </row>
    <row r="470" spans="1:26" s="190" customFormat="1" ht="16.5" customHeight="1">
      <c r="A470" s="1463"/>
      <c r="B470" s="1404" t="s">
        <v>377</v>
      </c>
      <c r="C470" s="1798" t="s">
        <v>182</v>
      </c>
      <c r="D470" s="1464"/>
      <c r="E470" s="1405"/>
      <c r="F470" s="1465">
        <f>F446</f>
        <v>0</v>
      </c>
      <c r="G470" s="125"/>
      <c r="H470" s="124"/>
      <c r="I470" s="124"/>
      <c r="J470" s="124"/>
      <c r="K470" s="124"/>
      <c r="L470" s="124"/>
      <c r="M470" s="124"/>
      <c r="N470" s="124"/>
      <c r="O470" s="124"/>
      <c r="P470" s="124"/>
      <c r="Q470" s="124"/>
      <c r="R470" s="124"/>
      <c r="S470" s="124"/>
      <c r="T470" s="124"/>
      <c r="U470" s="124"/>
      <c r="V470" s="124"/>
      <c r="W470" s="124"/>
      <c r="X470" s="124"/>
      <c r="Y470" s="124"/>
      <c r="Z470" s="124"/>
    </row>
    <row r="471" spans="1:26" s="190" customFormat="1" ht="16.5" customHeight="1">
      <c r="A471" s="1461"/>
      <c r="B471" s="1409" t="s">
        <v>376</v>
      </c>
      <c r="C471" s="1799" t="s">
        <v>182</v>
      </c>
      <c r="D471" s="1462"/>
      <c r="E471" s="1389"/>
      <c r="F471" s="1466">
        <f>F465</f>
        <v>0</v>
      </c>
      <c r="G471" s="125"/>
      <c r="H471" s="124"/>
      <c r="I471" s="124"/>
      <c r="J471" s="124"/>
      <c r="K471" s="124"/>
      <c r="L471" s="124"/>
      <c r="M471" s="124"/>
      <c r="N471" s="124"/>
      <c r="O471" s="124"/>
      <c r="P471" s="124"/>
      <c r="Q471" s="124"/>
      <c r="R471" s="124"/>
      <c r="S471" s="124"/>
      <c r="T471" s="124"/>
      <c r="U471" s="124"/>
      <c r="V471" s="124"/>
      <c r="W471" s="124"/>
      <c r="X471" s="124"/>
      <c r="Y471" s="124"/>
      <c r="Z471" s="124"/>
    </row>
    <row r="472" spans="1:26" s="190" customFormat="1" ht="16.5" customHeight="1">
      <c r="A472" s="1444"/>
      <c r="B472" s="1432" t="s">
        <v>375</v>
      </c>
      <c r="C472" s="2007" t="s">
        <v>181</v>
      </c>
      <c r="D472" s="1436"/>
      <c r="E472" s="1440"/>
      <c r="F472" s="1443">
        <f>SUM(F470:F471)</f>
        <v>0</v>
      </c>
      <c r="G472" s="125"/>
      <c r="H472" s="124"/>
      <c r="I472" s="124"/>
      <c r="J472" s="124"/>
      <c r="K472" s="124"/>
      <c r="L472" s="124"/>
      <c r="M472" s="124"/>
      <c r="N472" s="124"/>
      <c r="O472" s="124"/>
      <c r="P472" s="124"/>
      <c r="Q472" s="124"/>
      <c r="R472" s="124"/>
      <c r="S472" s="124"/>
      <c r="T472" s="124"/>
      <c r="U472" s="124"/>
      <c r="V472" s="124"/>
      <c r="W472" s="124"/>
      <c r="X472" s="124"/>
      <c r="Y472" s="124"/>
      <c r="Z472" s="124"/>
    </row>
    <row r="473" spans="1:26" s="190" customFormat="1" ht="14">
      <c r="A473" s="1178"/>
      <c r="B473" s="1178"/>
      <c r="C473" s="2008"/>
      <c r="D473" s="1435"/>
      <c r="E473" s="1187"/>
      <c r="F473" s="1326"/>
      <c r="G473" s="125"/>
      <c r="H473" s="124"/>
      <c r="I473" s="124"/>
      <c r="J473" s="124"/>
      <c r="K473" s="124"/>
      <c r="L473" s="124"/>
      <c r="M473" s="124"/>
      <c r="N473" s="124"/>
      <c r="O473" s="124"/>
      <c r="P473" s="124"/>
      <c r="Q473" s="124"/>
      <c r="R473" s="124"/>
      <c r="S473" s="124"/>
      <c r="T473" s="124"/>
      <c r="U473" s="124"/>
      <c r="V473" s="124"/>
      <c r="W473" s="124"/>
      <c r="X473" s="124"/>
      <c r="Y473" s="124"/>
      <c r="Z473" s="124"/>
    </row>
    <row r="474" spans="1:26" s="190" customFormat="1" ht="14">
      <c r="A474" s="1178"/>
      <c r="B474" s="1178"/>
      <c r="C474" s="2008"/>
      <c r="D474" s="1435"/>
      <c r="E474" s="1187"/>
      <c r="F474" s="1326"/>
      <c r="G474" s="125"/>
      <c r="H474" s="124"/>
      <c r="I474" s="124"/>
      <c r="J474" s="124"/>
      <c r="K474" s="124"/>
      <c r="L474" s="124"/>
      <c r="M474" s="124"/>
      <c r="N474" s="124"/>
      <c r="O474" s="124"/>
      <c r="P474" s="124"/>
      <c r="Q474" s="124"/>
      <c r="R474" s="124"/>
      <c r="S474" s="124"/>
      <c r="T474" s="124"/>
      <c r="U474" s="124"/>
      <c r="V474" s="124"/>
      <c r="W474" s="124"/>
      <c r="X474" s="124"/>
      <c r="Y474" s="124"/>
      <c r="Z474" s="124"/>
    </row>
    <row r="475" spans="1:26" s="190" customFormat="1" ht="14">
      <c r="A475" s="1352" t="s">
        <v>78</v>
      </c>
      <c r="B475" s="1351" t="s">
        <v>374</v>
      </c>
      <c r="C475" s="1778" t="s">
        <v>182</v>
      </c>
      <c r="D475" s="1437"/>
      <c r="E475" s="1340"/>
      <c r="F475" s="1441"/>
      <c r="G475" s="125"/>
      <c r="H475" s="124"/>
      <c r="I475" s="124"/>
      <c r="J475" s="124"/>
      <c r="K475" s="124"/>
      <c r="L475" s="124"/>
      <c r="M475" s="124"/>
      <c r="N475" s="124"/>
      <c r="O475" s="124"/>
      <c r="P475" s="124"/>
      <c r="Q475" s="124"/>
      <c r="R475" s="124"/>
      <c r="S475" s="124"/>
      <c r="T475" s="124"/>
      <c r="U475" s="124"/>
      <c r="V475" s="124"/>
      <c r="W475" s="124"/>
      <c r="X475" s="124"/>
      <c r="Y475" s="124"/>
      <c r="Z475" s="124"/>
    </row>
    <row r="476" spans="1:26" s="190" customFormat="1" ht="14">
      <c r="A476" s="1364"/>
      <c r="B476" s="1178"/>
      <c r="C476" s="1776"/>
      <c r="D476" s="1438"/>
      <c r="E476" s="1187"/>
      <c r="F476" s="1326"/>
      <c r="G476" s="168"/>
      <c r="H476" s="260"/>
      <c r="I476" s="260"/>
      <c r="J476" s="260"/>
      <c r="K476" s="260"/>
      <c r="L476" s="260"/>
      <c r="M476" s="260"/>
      <c r="N476" s="260"/>
      <c r="O476" s="260"/>
      <c r="P476" s="260"/>
      <c r="Q476" s="260"/>
      <c r="R476" s="260"/>
      <c r="S476" s="260"/>
      <c r="T476" s="260"/>
      <c r="U476" s="260"/>
      <c r="V476" s="260"/>
      <c r="W476" s="260"/>
      <c r="X476" s="260"/>
      <c r="Y476" s="260"/>
      <c r="Z476" s="260"/>
    </row>
    <row r="477" spans="1:26" s="190" customFormat="1" ht="196">
      <c r="A477" s="1173" t="s">
        <v>80</v>
      </c>
      <c r="B477" s="1542" t="s">
        <v>1033</v>
      </c>
      <c r="C477" s="2009"/>
      <c r="D477" s="220"/>
      <c r="E477" s="1185"/>
      <c r="F477" s="1328"/>
      <c r="G477" s="125"/>
      <c r="H477" s="124"/>
      <c r="I477" s="124"/>
      <c r="J477" s="124"/>
      <c r="K477" s="124"/>
      <c r="L477" s="124"/>
      <c r="M477" s="124"/>
      <c r="N477" s="124"/>
      <c r="O477" s="124"/>
      <c r="P477" s="124"/>
      <c r="Q477" s="124"/>
      <c r="R477" s="124"/>
      <c r="S477" s="124"/>
      <c r="T477" s="124"/>
      <c r="U477" s="124"/>
      <c r="V477" s="124"/>
      <c r="W477" s="124"/>
      <c r="X477" s="124"/>
      <c r="Y477" s="124"/>
      <c r="Z477" s="124"/>
    </row>
    <row r="478" spans="1:26" s="190" customFormat="1" ht="14">
      <c r="A478" s="137"/>
      <c r="B478" s="72" t="s">
        <v>338</v>
      </c>
      <c r="C478" s="1783"/>
      <c r="D478" s="220"/>
      <c r="E478" s="198"/>
      <c r="F478" s="197"/>
      <c r="G478" s="125"/>
      <c r="H478" s="124"/>
      <c r="I478" s="124"/>
      <c r="J478" s="124"/>
      <c r="K478" s="124"/>
      <c r="L478" s="124"/>
      <c r="M478" s="124"/>
      <c r="N478" s="124"/>
      <c r="O478" s="124"/>
      <c r="P478" s="124"/>
      <c r="Q478" s="124"/>
      <c r="R478" s="124"/>
      <c r="S478" s="124"/>
      <c r="T478" s="124"/>
      <c r="U478" s="124"/>
      <c r="V478" s="124"/>
      <c r="W478" s="124"/>
      <c r="X478" s="124"/>
      <c r="Y478" s="124"/>
      <c r="Z478" s="124"/>
    </row>
    <row r="479" spans="1:26" s="190" customFormat="1" ht="14">
      <c r="A479" s="124"/>
      <c r="B479" s="146" t="s">
        <v>373</v>
      </c>
      <c r="C479" s="1783" t="s">
        <v>311</v>
      </c>
      <c r="D479" s="250">
        <v>18</v>
      </c>
      <c r="E479" s="198"/>
      <c r="F479" s="197"/>
      <c r="G479" s="125"/>
      <c r="H479" s="124"/>
      <c r="I479" s="124"/>
      <c r="J479" s="124"/>
      <c r="K479" s="124"/>
      <c r="L479" s="124"/>
      <c r="M479" s="124"/>
      <c r="N479" s="124"/>
      <c r="O479" s="124"/>
      <c r="P479" s="124"/>
      <c r="Q479" s="124"/>
      <c r="R479" s="124"/>
      <c r="S479" s="124"/>
      <c r="T479" s="124"/>
      <c r="U479" s="124"/>
      <c r="V479" s="124"/>
      <c r="W479" s="124"/>
      <c r="X479" s="124"/>
      <c r="Y479" s="124"/>
      <c r="Z479" s="124"/>
    </row>
    <row r="480" spans="1:26" s="190" customFormat="1" ht="14">
      <c r="A480" s="124"/>
      <c r="B480" s="146" t="s">
        <v>372</v>
      </c>
      <c r="C480" s="1783" t="s">
        <v>311</v>
      </c>
      <c r="D480" s="250">
        <v>18</v>
      </c>
      <c r="E480" s="198"/>
      <c r="F480" s="197"/>
      <c r="G480" s="125"/>
      <c r="H480" s="124"/>
      <c r="I480" s="124"/>
      <c r="J480" s="124"/>
      <c r="K480" s="124"/>
      <c r="L480" s="124"/>
      <c r="M480" s="124"/>
      <c r="N480" s="124"/>
      <c r="O480" s="124"/>
      <c r="P480" s="124"/>
      <c r="Q480" s="124"/>
      <c r="R480" s="124"/>
      <c r="S480" s="124"/>
      <c r="T480" s="124"/>
      <c r="U480" s="124"/>
      <c r="V480" s="124"/>
      <c r="W480" s="124"/>
      <c r="X480" s="124"/>
      <c r="Y480" s="124"/>
      <c r="Z480" s="124"/>
    </row>
    <row r="481" spans="1:26" s="190" customFormat="1" ht="14">
      <c r="A481" s="124"/>
      <c r="B481" s="146"/>
      <c r="C481" s="1783"/>
      <c r="D481" s="250"/>
      <c r="E481" s="198"/>
      <c r="F481" s="197"/>
      <c r="G481" s="125"/>
      <c r="H481" s="124"/>
      <c r="I481" s="124"/>
      <c r="J481" s="124"/>
      <c r="K481" s="124"/>
      <c r="L481" s="124"/>
      <c r="M481" s="124"/>
      <c r="N481" s="124"/>
      <c r="O481" s="124"/>
      <c r="P481" s="124"/>
      <c r="Q481" s="124"/>
      <c r="R481" s="124"/>
      <c r="S481" s="124"/>
      <c r="T481" s="124"/>
      <c r="U481" s="124"/>
      <c r="V481" s="124"/>
      <c r="W481" s="124"/>
      <c r="X481" s="124"/>
      <c r="Y481" s="124"/>
      <c r="Z481" s="124"/>
    </row>
    <row r="482" spans="1:26" s="190" customFormat="1" ht="14">
      <c r="A482" s="124"/>
      <c r="B482" s="72" t="s">
        <v>325</v>
      </c>
      <c r="C482" s="1783"/>
      <c r="D482" s="250"/>
      <c r="E482" s="198"/>
      <c r="F482" s="197"/>
      <c r="G482" s="125"/>
      <c r="H482" s="124"/>
      <c r="I482" s="124"/>
      <c r="J482" s="124"/>
      <c r="K482" s="124"/>
      <c r="L482" s="124"/>
      <c r="M482" s="124"/>
      <c r="N482" s="124"/>
      <c r="O482" s="124"/>
      <c r="P482" s="124"/>
      <c r="Q482" s="124"/>
      <c r="R482" s="124"/>
      <c r="S482" s="124"/>
      <c r="T482" s="124"/>
      <c r="U482" s="124"/>
      <c r="V482" s="124"/>
      <c r="W482" s="124"/>
      <c r="X482" s="124"/>
      <c r="Y482" s="124"/>
      <c r="Z482" s="124"/>
    </row>
    <row r="483" spans="1:26" s="190" customFormat="1" ht="14">
      <c r="A483" s="124"/>
      <c r="B483" s="146" t="s">
        <v>372</v>
      </c>
      <c r="C483" s="1783" t="s">
        <v>311</v>
      </c>
      <c r="D483" s="250">
        <v>9</v>
      </c>
      <c r="E483" s="198"/>
      <c r="F483" s="197"/>
      <c r="G483" s="125"/>
      <c r="H483" s="124"/>
      <c r="I483" s="124"/>
      <c r="J483" s="124"/>
      <c r="K483" s="124"/>
      <c r="L483" s="124"/>
      <c r="M483" s="124"/>
      <c r="N483" s="124"/>
      <c r="O483" s="124"/>
      <c r="P483" s="124"/>
      <c r="Q483" s="124"/>
      <c r="R483" s="124"/>
      <c r="S483" s="124"/>
      <c r="T483" s="124"/>
      <c r="U483" s="124"/>
      <c r="V483" s="124"/>
      <c r="W483" s="124"/>
      <c r="X483" s="124"/>
      <c r="Y483" s="124"/>
      <c r="Z483" s="124"/>
    </row>
    <row r="484" spans="1:26" s="190" customFormat="1" ht="14">
      <c r="A484" s="124"/>
      <c r="B484" s="146" t="s">
        <v>371</v>
      </c>
      <c r="C484" s="1783" t="s">
        <v>311</v>
      </c>
      <c r="D484" s="250">
        <v>6</v>
      </c>
      <c r="E484" s="198"/>
      <c r="F484" s="197"/>
      <c r="G484" s="125"/>
      <c r="H484" s="124"/>
      <c r="I484" s="124"/>
      <c r="J484" s="124"/>
      <c r="K484" s="124"/>
      <c r="L484" s="124"/>
      <c r="M484" s="124"/>
      <c r="N484" s="124"/>
      <c r="O484" s="124"/>
      <c r="P484" s="124"/>
      <c r="Q484" s="124"/>
      <c r="R484" s="124"/>
      <c r="S484" s="124"/>
      <c r="T484" s="124"/>
      <c r="U484" s="124"/>
      <c r="V484" s="124"/>
      <c r="W484" s="124"/>
      <c r="X484" s="124"/>
      <c r="Y484" s="124"/>
      <c r="Z484" s="124"/>
    </row>
    <row r="485" spans="1:26" s="190" customFormat="1" ht="14">
      <c r="A485" s="124"/>
      <c r="B485" s="156"/>
      <c r="C485" s="1795"/>
      <c r="D485" s="253"/>
      <c r="E485" s="198"/>
      <c r="F485" s="195"/>
      <c r="G485" s="125"/>
      <c r="H485" s="124"/>
      <c r="I485" s="124"/>
      <c r="J485" s="124"/>
      <c r="K485" s="124"/>
      <c r="L485" s="124"/>
      <c r="M485" s="124"/>
      <c r="N485" s="124"/>
      <c r="O485" s="124"/>
      <c r="P485" s="124"/>
      <c r="Q485" s="124"/>
      <c r="R485" s="124"/>
      <c r="S485" s="124"/>
      <c r="T485" s="124"/>
      <c r="U485" s="124"/>
      <c r="V485" s="124"/>
      <c r="W485" s="124"/>
      <c r="X485" s="124"/>
      <c r="Y485" s="124"/>
      <c r="Z485" s="124"/>
    </row>
    <row r="486" spans="1:26" s="190" customFormat="1" ht="112">
      <c r="A486" s="157" t="s">
        <v>87</v>
      </c>
      <c r="B486" s="264" t="s">
        <v>370</v>
      </c>
      <c r="C486" s="1800"/>
      <c r="D486" s="252"/>
      <c r="E486" s="198"/>
      <c r="F486" s="197"/>
      <c r="G486" s="125"/>
      <c r="H486" s="124"/>
      <c r="I486" s="124"/>
      <c r="J486" s="124"/>
      <c r="K486" s="124"/>
      <c r="L486" s="124"/>
      <c r="M486" s="124"/>
      <c r="N486" s="124"/>
      <c r="O486" s="124"/>
      <c r="P486" s="124"/>
      <c r="Q486" s="124"/>
      <c r="R486" s="124"/>
      <c r="S486" s="124"/>
      <c r="T486" s="124"/>
      <c r="U486" s="124"/>
      <c r="V486" s="124"/>
      <c r="W486" s="124"/>
      <c r="X486" s="124"/>
      <c r="Y486" s="124"/>
      <c r="Z486" s="124"/>
    </row>
    <row r="487" spans="1:26" s="190" customFormat="1" ht="14">
      <c r="A487" s="157"/>
      <c r="B487" s="72" t="s">
        <v>338</v>
      </c>
      <c r="C487" s="1800"/>
      <c r="D487" s="252"/>
      <c r="E487" s="198"/>
      <c r="F487" s="197"/>
      <c r="G487" s="125"/>
      <c r="H487" s="124"/>
      <c r="I487" s="124"/>
      <c r="J487" s="124"/>
      <c r="K487" s="124"/>
      <c r="L487" s="124"/>
      <c r="M487" s="124"/>
      <c r="N487" s="124"/>
      <c r="O487" s="124"/>
      <c r="P487" s="124"/>
      <c r="Q487" s="124"/>
      <c r="R487" s="124"/>
      <c r="S487" s="124"/>
      <c r="T487" s="124"/>
      <c r="U487" s="124"/>
      <c r="V487" s="124"/>
      <c r="W487" s="124"/>
      <c r="X487" s="124"/>
      <c r="Y487" s="124"/>
      <c r="Z487" s="124"/>
    </row>
    <row r="488" spans="1:26" s="190" customFormat="1" ht="14">
      <c r="A488" s="157"/>
      <c r="B488" s="163" t="s">
        <v>369</v>
      </c>
      <c r="C488" s="1783" t="s">
        <v>311</v>
      </c>
      <c r="D488" s="268">
        <v>12</v>
      </c>
      <c r="E488" s="198"/>
      <c r="F488" s="197"/>
      <c r="G488" s="125"/>
      <c r="H488" s="124"/>
      <c r="I488" s="124"/>
      <c r="J488" s="124"/>
      <c r="K488" s="124"/>
      <c r="L488" s="124"/>
      <c r="M488" s="124"/>
      <c r="N488" s="124"/>
      <c r="O488" s="124"/>
      <c r="P488" s="124"/>
      <c r="Q488" s="124"/>
      <c r="R488" s="124"/>
      <c r="S488" s="124"/>
      <c r="T488" s="124"/>
      <c r="U488" s="124"/>
      <c r="V488" s="124"/>
      <c r="W488" s="124"/>
      <c r="X488" s="124"/>
      <c r="Y488" s="124"/>
      <c r="Z488" s="124"/>
    </row>
    <row r="489" spans="1:26" s="190" customFormat="1" ht="14">
      <c r="A489" s="157"/>
      <c r="B489" s="163" t="s">
        <v>368</v>
      </c>
      <c r="C489" s="1783" t="s">
        <v>311</v>
      </c>
      <c r="D489" s="268">
        <v>12</v>
      </c>
      <c r="E489" s="198"/>
      <c r="F489" s="197"/>
      <c r="G489" s="125"/>
      <c r="H489" s="124"/>
      <c r="I489" s="124"/>
      <c r="J489" s="124"/>
      <c r="K489" s="124"/>
      <c r="L489" s="124"/>
      <c r="M489" s="124"/>
      <c r="N489" s="124"/>
      <c r="O489" s="124"/>
      <c r="P489" s="124"/>
      <c r="Q489" s="124"/>
      <c r="R489" s="124"/>
      <c r="S489" s="124"/>
      <c r="T489" s="124"/>
      <c r="U489" s="124"/>
      <c r="V489" s="124"/>
      <c r="W489" s="124"/>
      <c r="X489" s="124"/>
      <c r="Y489" s="124"/>
      <c r="Z489" s="124"/>
    </row>
    <row r="490" spans="1:26" s="190" customFormat="1" ht="14">
      <c r="A490" s="124"/>
      <c r="B490" s="156"/>
      <c r="C490" s="1795"/>
      <c r="D490" s="253"/>
      <c r="E490" s="198"/>
      <c r="F490" s="195"/>
      <c r="G490" s="125"/>
      <c r="H490" s="124"/>
      <c r="I490" s="124"/>
      <c r="J490" s="124"/>
      <c r="K490" s="124"/>
      <c r="L490" s="124"/>
      <c r="M490" s="124"/>
      <c r="N490" s="124"/>
      <c r="O490" s="124"/>
      <c r="P490" s="124"/>
      <c r="Q490" s="124"/>
      <c r="R490" s="124"/>
      <c r="S490" s="124"/>
      <c r="T490" s="124"/>
      <c r="U490" s="124"/>
      <c r="V490" s="124"/>
      <c r="W490" s="124"/>
      <c r="X490" s="124"/>
      <c r="Y490" s="124"/>
      <c r="Z490" s="124"/>
    </row>
    <row r="491" spans="1:26" s="190" customFormat="1" ht="42">
      <c r="A491" s="271" t="s">
        <v>101</v>
      </c>
      <c r="B491" s="203" t="s">
        <v>367</v>
      </c>
      <c r="C491" s="1800"/>
      <c r="D491" s="252"/>
      <c r="E491" s="198"/>
      <c r="F491" s="195"/>
      <c r="G491" s="168"/>
      <c r="H491" s="260"/>
      <c r="I491" s="260"/>
      <c r="J491" s="260"/>
      <c r="K491" s="260"/>
      <c r="L491" s="260"/>
      <c r="M491" s="260"/>
      <c r="N491" s="260"/>
      <c r="O491" s="260"/>
      <c r="P491" s="260"/>
      <c r="Q491" s="260"/>
      <c r="R491" s="260"/>
      <c r="S491" s="260"/>
      <c r="T491" s="260"/>
      <c r="U491" s="260"/>
      <c r="V491" s="260"/>
      <c r="W491" s="260"/>
      <c r="X491" s="260"/>
      <c r="Y491" s="260"/>
      <c r="Z491" s="260"/>
    </row>
    <row r="492" spans="1:26" s="190" customFormat="1" ht="14">
      <c r="A492" s="157"/>
      <c r="B492" s="203" t="s">
        <v>366</v>
      </c>
      <c r="C492" s="1800" t="s">
        <v>7</v>
      </c>
      <c r="D492" s="252">
        <v>3</v>
      </c>
      <c r="E492" s="198"/>
      <c r="F492" s="195"/>
      <c r="G492" s="168"/>
      <c r="H492" s="260"/>
      <c r="I492" s="260"/>
      <c r="J492" s="260"/>
      <c r="K492" s="260"/>
      <c r="L492" s="260"/>
      <c r="M492" s="260"/>
      <c r="N492" s="260"/>
      <c r="O492" s="260"/>
      <c r="P492" s="260"/>
      <c r="Q492" s="260"/>
      <c r="R492" s="260"/>
      <c r="S492" s="260"/>
      <c r="T492" s="260"/>
      <c r="U492" s="260"/>
      <c r="V492" s="260"/>
      <c r="W492" s="260"/>
      <c r="X492" s="260"/>
      <c r="Y492" s="260"/>
      <c r="Z492" s="260"/>
    </row>
    <row r="493" spans="1:26" s="190" customFormat="1" ht="14">
      <c r="A493" s="157"/>
      <c r="B493" s="203"/>
      <c r="C493" s="1800"/>
      <c r="D493" s="252"/>
      <c r="E493" s="198"/>
      <c r="F493" s="195"/>
      <c r="G493" s="168"/>
      <c r="H493" s="260"/>
      <c r="I493" s="260"/>
      <c r="J493" s="260"/>
      <c r="K493" s="260"/>
      <c r="L493" s="260"/>
      <c r="M493" s="260"/>
      <c r="N493" s="260"/>
      <c r="O493" s="260"/>
      <c r="P493" s="260"/>
      <c r="Q493" s="260"/>
      <c r="R493" s="260"/>
      <c r="S493" s="260"/>
      <c r="T493" s="260"/>
      <c r="U493" s="260"/>
      <c r="V493" s="260"/>
      <c r="W493" s="260"/>
      <c r="X493" s="260"/>
      <c r="Y493" s="260"/>
      <c r="Z493" s="260"/>
    </row>
    <row r="494" spans="1:26" s="190" customFormat="1" ht="28">
      <c r="A494" s="271" t="s">
        <v>109</v>
      </c>
      <c r="B494" s="203" t="s">
        <v>365</v>
      </c>
      <c r="C494" s="1800"/>
      <c r="D494" s="252"/>
      <c r="E494" s="198"/>
      <c r="F494" s="195"/>
      <c r="G494" s="168"/>
      <c r="H494" s="260"/>
      <c r="I494" s="260"/>
      <c r="J494" s="260"/>
      <c r="K494" s="260"/>
      <c r="L494" s="260"/>
      <c r="M494" s="260"/>
      <c r="N494" s="260"/>
      <c r="O494" s="260"/>
      <c r="P494" s="260"/>
      <c r="Q494" s="260"/>
      <c r="R494" s="260"/>
      <c r="S494" s="260"/>
      <c r="T494" s="260"/>
      <c r="U494" s="260"/>
      <c r="V494" s="260"/>
      <c r="W494" s="260"/>
      <c r="X494" s="260"/>
      <c r="Y494" s="260"/>
      <c r="Z494" s="260"/>
    </row>
    <row r="495" spans="1:26" s="190" customFormat="1" ht="14">
      <c r="A495" s="157"/>
      <c r="B495" s="203" t="s">
        <v>364</v>
      </c>
      <c r="C495" s="1800" t="s">
        <v>7</v>
      </c>
      <c r="D495" s="252">
        <v>4</v>
      </c>
      <c r="E495" s="198"/>
      <c r="F495" s="195"/>
      <c r="G495" s="168"/>
      <c r="H495" s="260"/>
      <c r="I495" s="260"/>
      <c r="J495" s="260"/>
      <c r="K495" s="260"/>
      <c r="L495" s="260"/>
      <c r="M495" s="260"/>
      <c r="N495" s="260"/>
      <c r="O495" s="260"/>
      <c r="P495" s="260"/>
      <c r="Q495" s="260"/>
      <c r="R495" s="260"/>
      <c r="S495" s="260"/>
      <c r="T495" s="260"/>
      <c r="U495" s="260"/>
      <c r="V495" s="260"/>
      <c r="W495" s="260"/>
      <c r="X495" s="260"/>
      <c r="Y495" s="260"/>
      <c r="Z495" s="260"/>
    </row>
    <row r="496" spans="1:26" s="190" customFormat="1" ht="14">
      <c r="A496" s="157"/>
      <c r="B496" s="203" t="s">
        <v>363</v>
      </c>
      <c r="C496" s="1800" t="s">
        <v>7</v>
      </c>
      <c r="D496" s="252">
        <v>2</v>
      </c>
      <c r="E496" s="198"/>
      <c r="F496" s="195"/>
      <c r="G496" s="168"/>
      <c r="H496" s="260"/>
      <c r="I496" s="260"/>
      <c r="J496" s="260"/>
      <c r="K496" s="260"/>
      <c r="L496" s="260"/>
      <c r="M496" s="260"/>
      <c r="N496" s="260"/>
      <c r="O496" s="260"/>
      <c r="P496" s="260"/>
      <c r="Q496" s="260"/>
      <c r="R496" s="260"/>
      <c r="S496" s="260"/>
      <c r="T496" s="260"/>
      <c r="U496" s="260"/>
      <c r="V496" s="260"/>
      <c r="W496" s="260"/>
      <c r="X496" s="260"/>
      <c r="Y496" s="260"/>
      <c r="Z496" s="260"/>
    </row>
    <row r="497" spans="1:26" s="190" customFormat="1" ht="14">
      <c r="A497" s="157"/>
      <c r="B497" s="203" t="s">
        <v>362</v>
      </c>
      <c r="C497" s="1800" t="s">
        <v>7</v>
      </c>
      <c r="D497" s="252">
        <v>2</v>
      </c>
      <c r="E497" s="198"/>
      <c r="F497" s="195"/>
      <c r="G497" s="168"/>
      <c r="H497" s="260"/>
      <c r="I497" s="260"/>
      <c r="J497" s="260"/>
      <c r="K497" s="260"/>
      <c r="L497" s="260"/>
      <c r="M497" s="260"/>
      <c r="N497" s="260"/>
      <c r="O497" s="260"/>
      <c r="P497" s="260"/>
      <c r="Q497" s="260"/>
      <c r="R497" s="260"/>
      <c r="S497" s="260"/>
      <c r="T497" s="260"/>
      <c r="U497" s="260"/>
      <c r="V497" s="260"/>
      <c r="W497" s="260"/>
      <c r="X497" s="260"/>
      <c r="Y497" s="260"/>
      <c r="Z497" s="260"/>
    </row>
    <row r="498" spans="1:26" s="190" customFormat="1" ht="14">
      <c r="A498" s="157"/>
      <c r="B498" s="203"/>
      <c r="C498" s="1800"/>
      <c r="D498" s="252"/>
      <c r="E498" s="198"/>
      <c r="F498" s="195"/>
      <c r="G498" s="168"/>
      <c r="H498" s="260"/>
      <c r="I498" s="260"/>
      <c r="J498" s="260"/>
      <c r="K498" s="260"/>
      <c r="L498" s="260"/>
      <c r="M498" s="260"/>
      <c r="N498" s="260"/>
      <c r="O498" s="260"/>
      <c r="P498" s="260"/>
      <c r="Q498" s="260"/>
      <c r="R498" s="260"/>
      <c r="S498" s="260"/>
      <c r="T498" s="260"/>
      <c r="U498" s="260"/>
      <c r="V498" s="260"/>
      <c r="W498" s="260"/>
      <c r="X498" s="260"/>
      <c r="Y498" s="260"/>
      <c r="Z498" s="260"/>
    </row>
    <row r="499" spans="1:26" s="190" customFormat="1" ht="68">
      <c r="A499" s="157" t="s">
        <v>121</v>
      </c>
      <c r="B499" s="217" t="s">
        <v>361</v>
      </c>
      <c r="C499" s="1800"/>
      <c r="D499" s="270"/>
      <c r="E499" s="198"/>
      <c r="F499" s="197"/>
      <c r="G499" s="125"/>
      <c r="H499" s="124"/>
      <c r="I499" s="124"/>
      <c r="J499" s="124"/>
      <c r="K499" s="124"/>
      <c r="L499" s="124"/>
      <c r="M499" s="124"/>
      <c r="N499" s="124"/>
      <c r="O499" s="124"/>
      <c r="P499" s="124"/>
      <c r="Q499" s="124"/>
      <c r="R499" s="124"/>
      <c r="S499" s="124"/>
      <c r="T499" s="124"/>
      <c r="U499" s="124"/>
      <c r="V499" s="124"/>
      <c r="W499" s="124"/>
      <c r="X499" s="124"/>
      <c r="Y499" s="124"/>
      <c r="Z499" s="124"/>
    </row>
    <row r="500" spans="1:26" s="190" customFormat="1" ht="14">
      <c r="A500" s="157"/>
      <c r="B500" s="146" t="s">
        <v>338</v>
      </c>
      <c r="C500" s="1800" t="s">
        <v>7</v>
      </c>
      <c r="D500" s="269">
        <v>3</v>
      </c>
      <c r="E500" s="198"/>
      <c r="F500" s="197"/>
      <c r="G500" s="125"/>
      <c r="H500" s="124"/>
      <c r="I500" s="124"/>
      <c r="J500" s="124"/>
      <c r="K500" s="124"/>
      <c r="L500" s="124"/>
      <c r="M500" s="124"/>
      <c r="N500" s="124"/>
      <c r="O500" s="124"/>
      <c r="P500" s="124"/>
      <c r="Q500" s="124"/>
      <c r="R500" s="124"/>
      <c r="S500" s="124"/>
      <c r="T500" s="124"/>
      <c r="U500" s="124"/>
      <c r="V500" s="124"/>
      <c r="W500" s="124"/>
      <c r="X500" s="124"/>
      <c r="Y500" s="124"/>
      <c r="Z500" s="124"/>
    </row>
    <row r="501" spans="1:26" s="190" customFormat="1" ht="14">
      <c r="A501" s="157"/>
      <c r="B501" s="146"/>
      <c r="C501" s="1800"/>
      <c r="D501" s="269"/>
      <c r="E501" s="198"/>
      <c r="F501" s="197"/>
      <c r="G501" s="125"/>
      <c r="H501" s="124"/>
      <c r="I501" s="124"/>
      <c r="J501" s="124"/>
      <c r="K501" s="124"/>
      <c r="L501" s="124"/>
      <c r="M501" s="124"/>
      <c r="N501" s="124"/>
      <c r="O501" s="124"/>
      <c r="P501" s="124"/>
      <c r="Q501" s="124"/>
      <c r="R501" s="124"/>
      <c r="S501" s="124"/>
      <c r="T501" s="124"/>
      <c r="U501" s="124"/>
      <c r="V501" s="124"/>
      <c r="W501" s="124"/>
      <c r="X501" s="124"/>
      <c r="Y501" s="124"/>
      <c r="Z501" s="124"/>
    </row>
    <row r="502" spans="1:26" s="190" customFormat="1" ht="14">
      <c r="A502" s="157" t="s">
        <v>126</v>
      </c>
      <c r="B502" s="264" t="s">
        <v>360</v>
      </c>
      <c r="C502" s="1800"/>
      <c r="D502" s="269"/>
      <c r="E502" s="198"/>
      <c r="F502" s="197"/>
      <c r="G502" s="125"/>
      <c r="H502" s="124"/>
      <c r="I502" s="124"/>
      <c r="J502" s="124"/>
      <c r="K502" s="124"/>
      <c r="L502" s="124"/>
      <c r="M502" s="124"/>
      <c r="N502" s="124"/>
      <c r="O502" s="124"/>
      <c r="P502" s="124"/>
      <c r="Q502" s="124"/>
      <c r="R502" s="124"/>
      <c r="S502" s="124"/>
      <c r="T502" s="124"/>
      <c r="U502" s="124"/>
      <c r="V502" s="124"/>
      <c r="W502" s="124"/>
      <c r="X502" s="124"/>
      <c r="Y502" s="124"/>
      <c r="Z502" s="124"/>
    </row>
    <row r="503" spans="1:26" s="190" customFormat="1" ht="14">
      <c r="A503" s="157"/>
      <c r="B503" s="264" t="s">
        <v>359</v>
      </c>
      <c r="C503" s="1800"/>
      <c r="D503" s="269"/>
      <c r="E503" s="198"/>
      <c r="F503" s="197"/>
      <c r="G503" s="125"/>
      <c r="H503" s="124"/>
      <c r="I503" s="124"/>
      <c r="J503" s="124"/>
      <c r="K503" s="124"/>
      <c r="L503" s="124"/>
      <c r="M503" s="124"/>
      <c r="N503" s="124"/>
      <c r="O503" s="124"/>
      <c r="P503" s="124"/>
      <c r="Q503" s="124"/>
      <c r="R503" s="124"/>
      <c r="S503" s="124"/>
      <c r="T503" s="124"/>
      <c r="U503" s="124"/>
      <c r="V503" s="124"/>
      <c r="W503" s="124"/>
      <c r="X503" s="124"/>
      <c r="Y503" s="124"/>
      <c r="Z503" s="124"/>
    </row>
    <row r="504" spans="1:26" s="190" customFormat="1" ht="14">
      <c r="A504" s="157"/>
      <c r="B504" s="155"/>
      <c r="C504" s="1800" t="s">
        <v>7</v>
      </c>
      <c r="D504" s="269">
        <v>3</v>
      </c>
      <c r="E504" s="198"/>
      <c r="F504" s="197"/>
      <c r="G504" s="125"/>
      <c r="H504" s="124"/>
      <c r="I504" s="124"/>
      <c r="J504" s="124"/>
      <c r="K504" s="124"/>
      <c r="L504" s="124"/>
      <c r="M504" s="124"/>
      <c r="N504" s="124"/>
      <c r="O504" s="124"/>
      <c r="P504" s="124"/>
      <c r="Q504" s="124"/>
      <c r="R504" s="124"/>
      <c r="S504" s="124"/>
      <c r="T504" s="124"/>
      <c r="U504" s="124"/>
      <c r="V504" s="124"/>
      <c r="W504" s="124"/>
      <c r="X504" s="124"/>
      <c r="Y504" s="124"/>
      <c r="Z504" s="124"/>
    </row>
    <row r="505" spans="1:26" s="190" customFormat="1" ht="14">
      <c r="A505" s="157"/>
      <c r="B505" s="155"/>
      <c r="C505" s="1800"/>
      <c r="D505" s="269"/>
      <c r="E505" s="198"/>
      <c r="F505" s="197"/>
      <c r="G505" s="125"/>
      <c r="H505" s="124"/>
      <c r="I505" s="124"/>
      <c r="J505" s="124"/>
      <c r="K505" s="124"/>
      <c r="L505" s="124"/>
      <c r="M505" s="124"/>
      <c r="N505" s="124"/>
      <c r="O505" s="124"/>
      <c r="P505" s="124"/>
      <c r="Q505" s="124"/>
      <c r="R505" s="124"/>
      <c r="S505" s="124"/>
      <c r="T505" s="124"/>
      <c r="U505" s="124"/>
      <c r="V505" s="124"/>
      <c r="W505" s="124"/>
      <c r="X505" s="124"/>
      <c r="Y505" s="124"/>
      <c r="Z505" s="124"/>
    </row>
    <row r="506" spans="1:26" s="190" customFormat="1" ht="14">
      <c r="A506" s="157"/>
      <c r="B506" s="264" t="s">
        <v>358</v>
      </c>
      <c r="C506" s="1800"/>
      <c r="D506" s="269"/>
      <c r="E506" s="198"/>
      <c r="F506" s="197"/>
      <c r="G506" s="125"/>
      <c r="H506" s="124"/>
      <c r="I506" s="124"/>
      <c r="J506" s="124"/>
      <c r="K506" s="124"/>
      <c r="L506" s="124"/>
      <c r="M506" s="124"/>
      <c r="N506" s="124"/>
      <c r="O506" s="124"/>
      <c r="P506" s="124"/>
      <c r="Q506" s="124"/>
      <c r="R506" s="124"/>
      <c r="S506" s="124"/>
      <c r="T506" s="124"/>
      <c r="U506" s="124"/>
      <c r="V506" s="124"/>
      <c r="W506" s="124"/>
      <c r="X506" s="124"/>
      <c r="Y506" s="124"/>
      <c r="Z506" s="124"/>
    </row>
    <row r="507" spans="1:26" s="190" customFormat="1" ht="14">
      <c r="A507" s="157"/>
      <c r="B507" s="203"/>
      <c r="C507" s="1800" t="s">
        <v>7</v>
      </c>
      <c r="D507" s="269">
        <v>6</v>
      </c>
      <c r="E507" s="198"/>
      <c r="F507" s="197"/>
      <c r="G507" s="125"/>
      <c r="H507" s="124"/>
      <c r="I507" s="124"/>
      <c r="J507" s="124"/>
      <c r="K507" s="124"/>
      <c r="L507" s="124"/>
      <c r="M507" s="124"/>
      <c r="N507" s="124"/>
      <c r="O507" s="124"/>
      <c r="P507" s="124"/>
      <c r="Q507" s="124"/>
      <c r="R507" s="124"/>
      <c r="S507" s="124"/>
      <c r="T507" s="124"/>
      <c r="U507" s="124"/>
      <c r="V507" s="124"/>
      <c r="W507" s="124"/>
      <c r="X507" s="124"/>
      <c r="Y507" s="124"/>
      <c r="Z507" s="124"/>
    </row>
    <row r="508" spans="1:26" s="190" customFormat="1" ht="14">
      <c r="A508" s="157"/>
      <c r="B508" s="203"/>
      <c r="C508" s="1800"/>
      <c r="D508" s="252"/>
      <c r="E508" s="198"/>
      <c r="F508" s="197"/>
      <c r="G508" s="125"/>
      <c r="H508" s="124"/>
      <c r="I508" s="124"/>
      <c r="J508" s="124"/>
      <c r="K508" s="124"/>
      <c r="L508" s="124"/>
      <c r="M508" s="124"/>
      <c r="N508" s="124"/>
      <c r="O508" s="124"/>
      <c r="P508" s="124"/>
      <c r="Q508" s="124"/>
      <c r="R508" s="124"/>
      <c r="S508" s="124"/>
      <c r="T508" s="124"/>
      <c r="U508" s="124"/>
      <c r="V508" s="124"/>
      <c r="W508" s="124"/>
      <c r="X508" s="124"/>
      <c r="Y508" s="124"/>
      <c r="Z508" s="124"/>
    </row>
    <row r="509" spans="1:26" s="190" customFormat="1" ht="28">
      <c r="A509" s="265" t="s">
        <v>357</v>
      </c>
      <c r="B509" s="155" t="s">
        <v>356</v>
      </c>
      <c r="C509" s="1800"/>
      <c r="D509" s="252"/>
      <c r="E509" s="198"/>
      <c r="F509" s="197"/>
      <c r="G509" s="125"/>
      <c r="H509" s="124"/>
      <c r="I509" s="124"/>
      <c r="J509" s="124"/>
      <c r="K509" s="124"/>
      <c r="L509" s="124"/>
      <c r="M509" s="124"/>
      <c r="N509" s="124"/>
      <c r="O509" s="124"/>
      <c r="P509" s="124"/>
      <c r="Q509" s="124"/>
      <c r="R509" s="124"/>
      <c r="S509" s="124"/>
      <c r="T509" s="124"/>
      <c r="U509" s="124"/>
      <c r="V509" s="124"/>
      <c r="W509" s="124"/>
      <c r="X509" s="124"/>
      <c r="Y509" s="124"/>
      <c r="Z509" s="124"/>
    </row>
    <row r="510" spans="1:26" s="190" customFormat="1" ht="14">
      <c r="A510" s="137"/>
      <c r="B510" s="137"/>
      <c r="C510" s="1801" t="s">
        <v>311</v>
      </c>
      <c r="D510" s="268">
        <v>60</v>
      </c>
      <c r="E510" s="198"/>
      <c r="F510" s="197"/>
      <c r="G510" s="125"/>
      <c r="H510" s="124"/>
      <c r="I510" s="124"/>
      <c r="J510" s="124"/>
      <c r="K510" s="124"/>
      <c r="L510" s="124"/>
      <c r="M510" s="124"/>
      <c r="N510" s="124"/>
      <c r="O510" s="124"/>
      <c r="P510" s="124"/>
      <c r="Q510" s="124"/>
      <c r="R510" s="124"/>
      <c r="S510" s="124"/>
      <c r="T510" s="124"/>
      <c r="U510" s="124"/>
      <c r="V510" s="124"/>
      <c r="W510" s="124"/>
      <c r="X510" s="124"/>
      <c r="Y510" s="124"/>
      <c r="Z510" s="124"/>
    </row>
    <row r="511" spans="1:26" s="190" customFormat="1" ht="14">
      <c r="A511" s="137"/>
      <c r="B511" s="137"/>
      <c r="C511" s="1801"/>
      <c r="D511" s="268"/>
      <c r="E511" s="198"/>
      <c r="F511" s="197"/>
      <c r="G511" s="125"/>
      <c r="H511" s="124"/>
      <c r="I511" s="124"/>
      <c r="J511" s="124"/>
      <c r="K511" s="124"/>
      <c r="L511" s="124"/>
      <c r="M511" s="124"/>
      <c r="N511" s="124"/>
      <c r="O511" s="124"/>
      <c r="P511" s="124"/>
      <c r="Q511" s="124"/>
      <c r="R511" s="124"/>
      <c r="S511" s="124"/>
      <c r="T511" s="124"/>
      <c r="U511" s="124"/>
      <c r="V511" s="124"/>
      <c r="W511" s="124"/>
      <c r="X511" s="124"/>
      <c r="Y511" s="124"/>
      <c r="Z511" s="124"/>
    </row>
    <row r="512" spans="1:26" s="190" customFormat="1" ht="28">
      <c r="A512" s="265" t="s">
        <v>355</v>
      </c>
      <c r="B512" s="264" t="s">
        <v>354</v>
      </c>
      <c r="C512" s="1801"/>
      <c r="D512" s="268"/>
      <c r="E512" s="198"/>
      <c r="F512" s="197"/>
      <c r="G512" s="125"/>
      <c r="H512" s="124"/>
      <c r="I512" s="124"/>
      <c r="J512" s="124"/>
      <c r="K512" s="124"/>
      <c r="L512" s="124"/>
      <c r="M512" s="124"/>
      <c r="N512" s="124"/>
      <c r="O512" s="124"/>
      <c r="P512" s="124"/>
      <c r="Q512" s="124"/>
      <c r="R512" s="124"/>
      <c r="S512" s="124"/>
      <c r="T512" s="124"/>
      <c r="U512" s="124"/>
      <c r="V512" s="124"/>
      <c r="W512" s="124"/>
      <c r="X512" s="124"/>
      <c r="Y512" s="124"/>
      <c r="Z512" s="124"/>
    </row>
    <row r="513" spans="1:26" s="190" customFormat="1" ht="14">
      <c r="A513" s="137"/>
      <c r="B513" s="137"/>
      <c r="C513" s="1801" t="s">
        <v>311</v>
      </c>
      <c r="D513" s="268">
        <v>60</v>
      </c>
      <c r="E513" s="198"/>
      <c r="F513" s="197"/>
      <c r="G513" s="125"/>
      <c r="H513" s="124"/>
      <c r="I513" s="124"/>
      <c r="J513" s="124"/>
      <c r="K513" s="124"/>
      <c r="L513" s="124"/>
      <c r="M513" s="124"/>
      <c r="N513" s="124"/>
      <c r="O513" s="124"/>
      <c r="P513" s="124"/>
      <c r="Q513" s="124"/>
      <c r="R513" s="124"/>
      <c r="S513" s="124"/>
      <c r="T513" s="124"/>
      <c r="U513" s="124"/>
      <c r="V513" s="124"/>
      <c r="W513" s="124"/>
      <c r="X513" s="124"/>
      <c r="Y513" s="124"/>
      <c r="Z513" s="124"/>
    </row>
    <row r="514" spans="1:26" s="190" customFormat="1" ht="14">
      <c r="A514" s="137"/>
      <c r="B514" s="137"/>
      <c r="C514" s="1801"/>
      <c r="D514" s="250"/>
      <c r="E514" s="198"/>
      <c r="F514" s="197"/>
      <c r="G514" s="125"/>
      <c r="H514" s="124"/>
      <c r="I514" s="124"/>
      <c r="J514" s="124"/>
      <c r="K514" s="124"/>
      <c r="L514" s="124"/>
      <c r="M514" s="124"/>
      <c r="N514" s="124"/>
      <c r="O514" s="124"/>
      <c r="P514" s="124"/>
      <c r="Q514" s="124"/>
      <c r="R514" s="124"/>
      <c r="S514" s="124"/>
      <c r="T514" s="124"/>
      <c r="U514" s="124"/>
      <c r="V514" s="124"/>
      <c r="W514" s="124"/>
      <c r="X514" s="124"/>
      <c r="Y514" s="124"/>
      <c r="Z514" s="124"/>
    </row>
    <row r="515" spans="1:26" s="190" customFormat="1" ht="28">
      <c r="A515" s="137" t="s">
        <v>353</v>
      </c>
      <c r="B515" s="163" t="s">
        <v>352</v>
      </c>
      <c r="C515" s="1801"/>
      <c r="D515" s="250"/>
      <c r="E515" s="198"/>
      <c r="F515" s="197"/>
      <c r="G515" s="125"/>
      <c r="H515" s="124"/>
      <c r="I515" s="124"/>
      <c r="J515" s="124"/>
      <c r="K515" s="124"/>
      <c r="L515" s="124"/>
      <c r="M515" s="124"/>
      <c r="N515" s="124"/>
      <c r="O515" s="124"/>
      <c r="P515" s="124"/>
      <c r="Q515" s="124"/>
      <c r="R515" s="124"/>
      <c r="S515" s="124"/>
      <c r="T515" s="124"/>
      <c r="U515" s="124"/>
      <c r="V515" s="124"/>
      <c r="W515" s="124"/>
      <c r="X515" s="124"/>
      <c r="Y515" s="124"/>
      <c r="Z515" s="124"/>
    </row>
    <row r="516" spans="1:26" s="190" customFormat="1" ht="14">
      <c r="A516" s="137"/>
      <c r="B516" s="163"/>
      <c r="C516" s="1801" t="s">
        <v>351</v>
      </c>
      <c r="D516" s="221">
        <v>1</v>
      </c>
      <c r="E516" s="198"/>
      <c r="F516" s="197"/>
      <c r="G516" s="125"/>
      <c r="H516" s="124"/>
      <c r="I516" s="124"/>
      <c r="J516" s="124"/>
      <c r="K516" s="124"/>
      <c r="L516" s="124"/>
      <c r="M516" s="124"/>
      <c r="N516" s="124"/>
      <c r="O516" s="124"/>
      <c r="P516" s="124"/>
      <c r="Q516" s="124"/>
      <c r="R516" s="124"/>
      <c r="S516" s="124"/>
      <c r="T516" s="124"/>
      <c r="U516" s="124"/>
      <c r="V516" s="124"/>
      <c r="W516" s="124"/>
      <c r="X516" s="124"/>
      <c r="Y516" s="124"/>
      <c r="Z516" s="124"/>
    </row>
    <row r="517" spans="1:26" s="190" customFormat="1" ht="14">
      <c r="A517" s="267"/>
      <c r="B517" s="267"/>
      <c r="C517" s="1802"/>
      <c r="D517" s="266"/>
      <c r="E517" s="198"/>
      <c r="F517" s="197"/>
      <c r="G517" s="125"/>
      <c r="H517" s="124"/>
      <c r="I517" s="124"/>
      <c r="J517" s="124"/>
      <c r="K517" s="124"/>
      <c r="L517" s="124"/>
      <c r="M517" s="124"/>
      <c r="N517" s="124"/>
      <c r="O517" s="124"/>
      <c r="P517" s="124"/>
      <c r="Q517" s="124"/>
      <c r="R517" s="124"/>
      <c r="S517" s="124"/>
      <c r="T517" s="124"/>
      <c r="U517" s="124"/>
      <c r="V517" s="124"/>
      <c r="W517" s="124"/>
      <c r="X517" s="124"/>
      <c r="Y517" s="124"/>
      <c r="Z517" s="124"/>
    </row>
    <row r="518" spans="1:26" s="190" customFormat="1" ht="72">
      <c r="A518" s="265" t="s">
        <v>350</v>
      </c>
      <c r="B518" s="163" t="s">
        <v>1102</v>
      </c>
      <c r="C518" s="1801"/>
      <c r="D518" s="221"/>
      <c r="E518" s="198"/>
      <c r="F518" s="197"/>
      <c r="G518" s="125"/>
      <c r="H518" s="124"/>
      <c r="I518" s="124"/>
      <c r="J518" s="124"/>
      <c r="K518" s="124"/>
      <c r="L518" s="124"/>
      <c r="M518" s="124"/>
      <c r="N518" s="124"/>
      <c r="O518" s="124"/>
      <c r="P518" s="124"/>
      <c r="Q518" s="124"/>
      <c r="R518" s="124"/>
      <c r="S518" s="124"/>
      <c r="T518" s="124"/>
      <c r="U518" s="124"/>
      <c r="V518" s="124"/>
      <c r="W518" s="124"/>
      <c r="X518" s="124"/>
      <c r="Y518" s="124"/>
      <c r="Z518" s="124"/>
    </row>
    <row r="519" spans="1:26" s="190" customFormat="1" ht="14">
      <c r="A519" s="265"/>
      <c r="B519" s="264"/>
      <c r="C519" s="1801" t="s">
        <v>7</v>
      </c>
      <c r="D519" s="221">
        <v>1</v>
      </c>
      <c r="E519" s="198"/>
      <c r="F519" s="197"/>
      <c r="G519" s="125"/>
      <c r="H519" s="124"/>
      <c r="I519" s="124"/>
      <c r="J519" s="124"/>
      <c r="K519" s="124"/>
      <c r="L519" s="124"/>
      <c r="M519" s="124"/>
      <c r="N519" s="124"/>
      <c r="O519" s="124"/>
      <c r="P519" s="124"/>
      <c r="Q519" s="124"/>
      <c r="R519" s="124"/>
      <c r="S519" s="124"/>
      <c r="T519" s="124"/>
      <c r="U519" s="124"/>
      <c r="V519" s="124"/>
      <c r="W519" s="124"/>
      <c r="X519" s="124"/>
      <c r="Y519" s="124"/>
      <c r="Z519" s="124"/>
    </row>
    <row r="520" spans="1:26" s="190" customFormat="1" ht="14">
      <c r="A520" s="263"/>
      <c r="B520" s="262"/>
      <c r="C520" s="1802"/>
      <c r="D520" s="261"/>
      <c r="E520" s="198"/>
      <c r="F520" s="197"/>
      <c r="G520" s="125"/>
      <c r="H520" s="124"/>
      <c r="I520" s="124"/>
      <c r="J520" s="124"/>
      <c r="K520" s="124"/>
      <c r="L520" s="124"/>
      <c r="M520" s="124"/>
      <c r="N520" s="124"/>
      <c r="O520" s="124"/>
      <c r="P520" s="124"/>
      <c r="Q520" s="124"/>
      <c r="R520" s="124"/>
      <c r="S520" s="124"/>
      <c r="T520" s="124"/>
      <c r="U520" s="124"/>
      <c r="V520" s="124"/>
      <c r="W520" s="124"/>
      <c r="X520" s="124"/>
      <c r="Y520" s="124"/>
      <c r="Z520" s="124"/>
    </row>
    <row r="521" spans="1:26" s="190" customFormat="1" ht="28">
      <c r="A521" s="157" t="s">
        <v>349</v>
      </c>
      <c r="B521" s="232" t="s">
        <v>348</v>
      </c>
      <c r="C521" s="1779"/>
      <c r="D521" s="259"/>
      <c r="E521" s="198"/>
      <c r="F521" s="195"/>
      <c r="G521" s="125"/>
      <c r="H521" s="124"/>
      <c r="I521" s="124"/>
      <c r="J521" s="124"/>
      <c r="K521" s="124"/>
      <c r="L521" s="124"/>
      <c r="M521" s="124"/>
      <c r="N521" s="124"/>
      <c r="O521" s="124"/>
      <c r="P521" s="124"/>
      <c r="Q521" s="124"/>
      <c r="R521" s="124"/>
      <c r="S521" s="124"/>
      <c r="T521" s="124"/>
      <c r="U521" s="124"/>
      <c r="V521" s="124"/>
      <c r="W521" s="124"/>
      <c r="X521" s="124"/>
      <c r="Y521" s="124"/>
      <c r="Z521" s="124"/>
    </row>
    <row r="522" spans="1:26" s="190" customFormat="1" ht="14">
      <c r="A522" s="157"/>
      <c r="B522" s="156" t="s">
        <v>347</v>
      </c>
      <c r="C522" s="1794" t="s">
        <v>7</v>
      </c>
      <c r="D522" s="252">
        <v>5</v>
      </c>
      <c r="E522" s="224"/>
      <c r="F522" s="223"/>
      <c r="G522" s="125"/>
      <c r="H522" s="124"/>
      <c r="I522" s="124"/>
      <c r="J522" s="124"/>
      <c r="K522" s="124"/>
      <c r="L522" s="124"/>
      <c r="M522" s="124"/>
      <c r="N522" s="124"/>
      <c r="O522" s="124"/>
      <c r="P522" s="124"/>
      <c r="Q522" s="124"/>
      <c r="R522" s="124"/>
      <c r="S522" s="124"/>
      <c r="T522" s="124"/>
      <c r="U522" s="124"/>
      <c r="V522" s="124"/>
      <c r="W522" s="124"/>
      <c r="X522" s="124"/>
      <c r="Y522" s="124"/>
      <c r="Z522" s="124"/>
    </row>
    <row r="523" spans="1:26" s="190" customFormat="1" ht="14">
      <c r="A523" s="157"/>
      <c r="B523" s="156" t="s">
        <v>346</v>
      </c>
      <c r="C523" s="1794" t="s">
        <v>7</v>
      </c>
      <c r="D523" s="252">
        <v>28</v>
      </c>
      <c r="E523" s="198"/>
      <c r="F523" s="195"/>
      <c r="G523" s="125"/>
      <c r="H523" s="124"/>
      <c r="I523" s="124"/>
      <c r="J523" s="124"/>
      <c r="K523" s="124"/>
      <c r="L523" s="124"/>
      <c r="M523" s="124"/>
      <c r="N523" s="124"/>
      <c r="O523" s="124"/>
      <c r="P523" s="124"/>
      <c r="Q523" s="124"/>
      <c r="R523" s="124"/>
      <c r="S523" s="124"/>
      <c r="T523" s="124"/>
      <c r="U523" s="124"/>
      <c r="V523" s="124"/>
      <c r="W523" s="124"/>
      <c r="X523" s="124"/>
      <c r="Y523" s="124"/>
      <c r="Z523" s="124"/>
    </row>
    <row r="524" spans="1:26" s="190" customFormat="1" ht="14">
      <c r="A524" s="157"/>
      <c r="B524" s="156"/>
      <c r="C524" s="1794"/>
      <c r="D524" s="252"/>
      <c r="E524" s="198"/>
      <c r="F524" s="195"/>
      <c r="G524" s="125"/>
      <c r="H524" s="124"/>
      <c r="I524" s="124"/>
      <c r="J524" s="124"/>
      <c r="K524" s="124"/>
      <c r="L524" s="124"/>
      <c r="M524" s="124"/>
      <c r="N524" s="124"/>
      <c r="O524" s="124"/>
      <c r="P524" s="124"/>
      <c r="Q524" s="124"/>
      <c r="R524" s="124"/>
      <c r="S524" s="124"/>
      <c r="T524" s="124"/>
      <c r="U524" s="124"/>
      <c r="V524" s="124"/>
      <c r="W524" s="124"/>
      <c r="X524" s="124"/>
      <c r="Y524" s="124"/>
      <c r="Z524" s="124"/>
    </row>
    <row r="525" spans="1:26" s="190" customFormat="1" ht="56">
      <c r="A525" s="255" t="s">
        <v>345</v>
      </c>
      <c r="B525" s="232" t="s">
        <v>344</v>
      </c>
      <c r="C525" s="1803"/>
      <c r="D525" s="258"/>
      <c r="E525" s="257"/>
      <c r="F525" s="256"/>
      <c r="G525" s="125"/>
      <c r="H525" s="124"/>
      <c r="I525" s="124"/>
      <c r="J525" s="124"/>
      <c r="K525" s="124"/>
      <c r="L525" s="124"/>
      <c r="M525" s="124"/>
      <c r="N525" s="124"/>
      <c r="O525" s="124"/>
      <c r="P525" s="124"/>
      <c r="Q525" s="124"/>
      <c r="R525" s="124"/>
      <c r="S525" s="124"/>
      <c r="T525" s="124"/>
      <c r="U525" s="124"/>
      <c r="V525" s="124"/>
      <c r="W525" s="124"/>
      <c r="X525" s="124"/>
      <c r="Y525" s="124"/>
      <c r="Z525" s="124"/>
    </row>
    <row r="526" spans="1:26" s="190" customFormat="1" ht="14">
      <c r="A526" s="255"/>
      <c r="B526" s="254"/>
      <c r="C526" s="1794" t="s">
        <v>343</v>
      </c>
      <c r="D526" s="252">
        <v>100</v>
      </c>
      <c r="E526" s="198"/>
      <c r="F526" s="195"/>
      <c r="G526" s="125"/>
      <c r="H526" s="124"/>
      <c r="I526" s="124"/>
      <c r="J526" s="124"/>
      <c r="K526" s="124"/>
      <c r="L526" s="124"/>
      <c r="M526" s="124"/>
      <c r="N526" s="124"/>
      <c r="O526" s="124"/>
      <c r="P526" s="124"/>
      <c r="Q526" s="124"/>
      <c r="R526" s="124"/>
      <c r="S526" s="124"/>
      <c r="T526" s="124"/>
      <c r="U526" s="124"/>
      <c r="V526" s="124"/>
      <c r="W526" s="124"/>
      <c r="X526" s="124"/>
      <c r="Y526" s="124"/>
      <c r="Z526" s="124"/>
    </row>
    <row r="527" spans="1:26" s="190" customFormat="1" ht="15" thickBot="1">
      <c r="A527" s="137"/>
      <c r="B527" s="251"/>
      <c r="C527" s="1801"/>
      <c r="D527" s="1468"/>
      <c r="E527" s="1182"/>
      <c r="F527" s="197"/>
      <c r="G527" s="125"/>
      <c r="H527" s="124"/>
      <c r="I527" s="124"/>
      <c r="J527" s="124"/>
      <c r="K527" s="124"/>
      <c r="L527" s="124"/>
      <c r="M527" s="124"/>
      <c r="N527" s="124"/>
      <c r="O527" s="124"/>
      <c r="P527" s="124"/>
      <c r="Q527" s="124"/>
      <c r="R527" s="124"/>
      <c r="S527" s="124"/>
      <c r="T527" s="124"/>
      <c r="U527" s="124"/>
      <c r="V527" s="124"/>
      <c r="W527" s="124"/>
      <c r="X527" s="124"/>
      <c r="Y527" s="124"/>
      <c r="Z527" s="124"/>
    </row>
    <row r="528" spans="1:26" s="190" customFormat="1" ht="14.25" customHeight="1">
      <c r="A528" s="1174" t="s">
        <v>342</v>
      </c>
      <c r="B528" s="1415" t="s">
        <v>341</v>
      </c>
      <c r="C528" s="2010" t="s">
        <v>181</v>
      </c>
      <c r="D528" s="1370"/>
      <c r="E528" s="1186"/>
      <c r="F528" s="1422">
        <f>SUM(F477:F527)</f>
        <v>0</v>
      </c>
      <c r="G528" s="125"/>
      <c r="H528" s="124"/>
      <c r="I528" s="124"/>
      <c r="J528" s="124"/>
      <c r="K528" s="124"/>
      <c r="L528" s="124"/>
      <c r="M528" s="124"/>
      <c r="N528" s="124"/>
      <c r="O528" s="124"/>
      <c r="P528" s="124"/>
      <c r="Q528" s="124"/>
      <c r="R528" s="124"/>
      <c r="S528" s="124"/>
      <c r="T528" s="124"/>
      <c r="U528" s="124"/>
      <c r="V528" s="124"/>
      <c r="W528" s="124"/>
      <c r="X528" s="124"/>
      <c r="Y528" s="124"/>
      <c r="Z528" s="124"/>
    </row>
    <row r="529" spans="1:26" s="190" customFormat="1" ht="14">
      <c r="A529" s="1473"/>
      <c r="B529" s="1474"/>
      <c r="C529" s="2011"/>
      <c r="D529" s="1475"/>
      <c r="E529" s="1476"/>
      <c r="F529" s="1477"/>
      <c r="G529" s="1035"/>
      <c r="H529" s="124"/>
      <c r="I529" s="124"/>
      <c r="J529" s="124"/>
      <c r="K529" s="124"/>
      <c r="L529" s="124"/>
      <c r="M529" s="124"/>
      <c r="N529" s="124"/>
      <c r="O529" s="124"/>
      <c r="P529" s="124"/>
      <c r="Q529" s="124"/>
      <c r="R529" s="124"/>
      <c r="S529" s="124"/>
      <c r="T529" s="124"/>
      <c r="U529" s="124"/>
      <c r="V529" s="124"/>
      <c r="W529" s="124"/>
      <c r="X529" s="124"/>
      <c r="Y529" s="124"/>
      <c r="Z529" s="124"/>
    </row>
    <row r="530" spans="1:26" s="190" customFormat="1" ht="14">
      <c r="A530" s="1459"/>
      <c r="B530" s="1458"/>
      <c r="C530" s="2012"/>
      <c r="D530" s="1479"/>
      <c r="E530" s="1401"/>
      <c r="F530" s="1460"/>
      <c r="G530" s="1168"/>
      <c r="H530" s="124"/>
      <c r="I530" s="124"/>
      <c r="J530" s="124"/>
      <c r="K530" s="124"/>
      <c r="L530" s="124"/>
      <c r="M530" s="124"/>
      <c r="N530" s="124"/>
      <c r="O530" s="124"/>
      <c r="P530" s="124"/>
      <c r="Q530" s="124"/>
      <c r="R530" s="124"/>
      <c r="S530" s="124"/>
      <c r="T530" s="124"/>
      <c r="U530" s="124"/>
      <c r="V530" s="124"/>
      <c r="W530" s="124"/>
      <c r="X530" s="124"/>
      <c r="Y530" s="124"/>
      <c r="Z530" s="124"/>
    </row>
    <row r="531" spans="1:26" s="190" customFormat="1" ht="14">
      <c r="A531" s="1371" t="s">
        <v>225</v>
      </c>
      <c r="B531" s="1351" t="s">
        <v>340</v>
      </c>
      <c r="C531" s="1804" t="s">
        <v>182</v>
      </c>
      <c r="D531" s="1469"/>
      <c r="E531" s="1340"/>
      <c r="F531" s="1441"/>
      <c r="G531" s="1061"/>
      <c r="H531" s="124"/>
      <c r="I531" s="124"/>
      <c r="J531" s="124"/>
      <c r="K531" s="124"/>
      <c r="L531" s="124"/>
      <c r="M531" s="124"/>
      <c r="N531" s="124"/>
      <c r="O531" s="124"/>
      <c r="P531" s="124"/>
      <c r="Q531" s="124"/>
      <c r="R531" s="124"/>
      <c r="S531" s="124"/>
      <c r="T531" s="124"/>
      <c r="U531" s="124"/>
      <c r="V531" s="124"/>
      <c r="W531" s="124"/>
      <c r="X531" s="124"/>
      <c r="Y531" s="124"/>
      <c r="Z531" s="124"/>
    </row>
    <row r="532" spans="1:26" s="190" customFormat="1" ht="14">
      <c r="A532" s="1480"/>
      <c r="B532" s="1481"/>
      <c r="C532" s="1805"/>
      <c r="D532" s="1470"/>
      <c r="E532" s="1471"/>
      <c r="F532" s="1482"/>
      <c r="G532" s="1040"/>
      <c r="H532" s="124"/>
      <c r="I532" s="124"/>
      <c r="J532" s="124"/>
      <c r="K532" s="124"/>
      <c r="L532" s="124"/>
      <c r="M532" s="124"/>
      <c r="N532" s="124"/>
      <c r="O532" s="124"/>
      <c r="P532" s="124"/>
      <c r="Q532" s="124"/>
      <c r="R532" s="124"/>
      <c r="S532" s="124"/>
      <c r="T532" s="124"/>
      <c r="U532" s="124"/>
      <c r="V532" s="124"/>
      <c r="W532" s="124"/>
      <c r="X532" s="124"/>
      <c r="Y532" s="124"/>
      <c r="Z532" s="124"/>
    </row>
    <row r="533" spans="1:26" s="190" customFormat="1" ht="98">
      <c r="A533" s="157" t="s">
        <v>223</v>
      </c>
      <c r="B533" s="1467" t="s">
        <v>339</v>
      </c>
      <c r="C533" s="1806"/>
      <c r="D533" s="249"/>
      <c r="E533" s="248"/>
      <c r="F533" s="195"/>
      <c r="G533" s="125"/>
      <c r="H533" s="124"/>
      <c r="I533" s="124"/>
      <c r="J533" s="124"/>
      <c r="K533" s="124"/>
      <c r="L533" s="124"/>
      <c r="M533" s="124"/>
      <c r="N533" s="124"/>
      <c r="O533" s="124"/>
      <c r="P533" s="124"/>
      <c r="Q533" s="124"/>
      <c r="R533" s="124"/>
      <c r="S533" s="124"/>
      <c r="T533" s="124"/>
      <c r="U533" s="124"/>
      <c r="V533" s="124"/>
      <c r="W533" s="124"/>
      <c r="X533" s="124"/>
      <c r="Y533" s="124"/>
      <c r="Z533" s="124"/>
    </row>
    <row r="534" spans="1:26" s="190" customFormat="1" ht="14">
      <c r="A534" s="157"/>
      <c r="B534" s="72" t="s">
        <v>338</v>
      </c>
      <c r="C534" s="1806"/>
      <c r="D534" s="249"/>
      <c r="E534" s="248"/>
      <c r="F534" s="195"/>
      <c r="G534" s="125"/>
      <c r="H534" s="124"/>
      <c r="I534" s="124"/>
      <c r="J534" s="124"/>
      <c r="K534" s="124"/>
      <c r="L534" s="124"/>
      <c r="M534" s="124"/>
      <c r="N534" s="124"/>
      <c r="O534" s="124"/>
      <c r="P534" s="124"/>
      <c r="Q534" s="124"/>
      <c r="R534" s="124"/>
      <c r="S534" s="124"/>
      <c r="T534" s="124"/>
      <c r="U534" s="124"/>
      <c r="V534" s="124"/>
      <c r="W534" s="124"/>
      <c r="X534" s="124"/>
      <c r="Y534" s="124"/>
      <c r="Z534" s="124"/>
    </row>
    <row r="535" spans="1:26" s="190" customFormat="1" ht="17">
      <c r="A535" s="140"/>
      <c r="B535" s="208" t="s">
        <v>337</v>
      </c>
      <c r="C535" s="1991" t="s">
        <v>311</v>
      </c>
      <c r="D535" s="212">
        <v>8</v>
      </c>
      <c r="E535" s="198"/>
      <c r="F535" s="197"/>
      <c r="G535" s="125"/>
      <c r="H535" s="124"/>
      <c r="I535" s="124"/>
      <c r="J535" s="124"/>
      <c r="K535" s="124"/>
      <c r="L535" s="124"/>
      <c r="M535" s="124"/>
      <c r="N535" s="124"/>
      <c r="O535" s="124"/>
      <c r="P535" s="124"/>
      <c r="Q535" s="124"/>
      <c r="R535" s="124"/>
      <c r="S535" s="124"/>
      <c r="T535" s="124"/>
      <c r="U535" s="124"/>
      <c r="V535" s="124"/>
      <c r="W535" s="124"/>
      <c r="X535" s="124"/>
      <c r="Y535" s="124"/>
      <c r="Z535" s="124"/>
    </row>
    <row r="536" spans="1:26" s="190" customFormat="1" ht="17">
      <c r="A536" s="140"/>
      <c r="B536" s="208" t="s">
        <v>336</v>
      </c>
      <c r="C536" s="1991" t="s">
        <v>311</v>
      </c>
      <c r="D536" s="212">
        <v>15</v>
      </c>
      <c r="E536" s="198"/>
      <c r="F536" s="197"/>
      <c r="G536" s="125"/>
      <c r="H536" s="124"/>
      <c r="I536" s="124"/>
      <c r="J536" s="124"/>
      <c r="K536" s="124"/>
      <c r="L536" s="124"/>
      <c r="M536" s="124"/>
      <c r="N536" s="124"/>
      <c r="O536" s="124"/>
      <c r="P536" s="124"/>
      <c r="Q536" s="124"/>
      <c r="R536" s="124"/>
      <c r="S536" s="124"/>
      <c r="T536" s="124"/>
      <c r="U536" s="124"/>
      <c r="V536" s="124"/>
      <c r="W536" s="124"/>
      <c r="X536" s="124"/>
      <c r="Y536" s="124"/>
      <c r="Z536" s="124"/>
    </row>
    <row r="537" spans="1:26" s="190" customFormat="1" ht="17">
      <c r="A537" s="140"/>
      <c r="B537" s="208" t="s">
        <v>324</v>
      </c>
      <c r="C537" s="1991" t="s">
        <v>311</v>
      </c>
      <c r="D537" s="212">
        <v>35</v>
      </c>
      <c r="E537" s="198"/>
      <c r="F537" s="197"/>
      <c r="G537" s="125"/>
      <c r="H537" s="124"/>
      <c r="I537" s="124"/>
      <c r="J537" s="124"/>
      <c r="K537" s="124"/>
      <c r="L537" s="124"/>
      <c r="M537" s="124"/>
      <c r="N537" s="124"/>
      <c r="O537" s="124"/>
      <c r="P537" s="124"/>
      <c r="Q537" s="124"/>
      <c r="R537" s="124"/>
      <c r="S537" s="124"/>
      <c r="T537" s="124"/>
      <c r="U537" s="124"/>
      <c r="V537" s="124"/>
      <c r="W537" s="124"/>
      <c r="X537" s="124"/>
      <c r="Y537" s="124"/>
      <c r="Z537" s="124"/>
    </row>
    <row r="538" spans="1:26" s="190" customFormat="1" ht="16">
      <c r="A538" s="140"/>
      <c r="B538" s="208"/>
      <c r="C538" s="1991"/>
      <c r="D538" s="212"/>
      <c r="E538" s="198"/>
      <c r="F538" s="197"/>
      <c r="G538" s="125"/>
      <c r="H538" s="124"/>
      <c r="I538" s="124"/>
      <c r="J538" s="124"/>
      <c r="K538" s="124"/>
      <c r="L538" s="124"/>
      <c r="M538" s="124"/>
      <c r="N538" s="124"/>
      <c r="O538" s="124"/>
      <c r="P538" s="124"/>
      <c r="Q538" s="124"/>
      <c r="R538" s="124"/>
      <c r="S538" s="124"/>
      <c r="T538" s="124"/>
      <c r="U538" s="124"/>
      <c r="V538" s="124"/>
      <c r="W538" s="124"/>
      <c r="X538" s="124"/>
      <c r="Y538" s="124"/>
      <c r="Z538" s="124"/>
    </row>
    <row r="539" spans="1:26" s="190" customFormat="1" ht="17">
      <c r="A539" s="140"/>
      <c r="B539" s="208" t="s">
        <v>335</v>
      </c>
      <c r="C539" s="1991" t="s">
        <v>7</v>
      </c>
      <c r="D539" s="207">
        <v>3</v>
      </c>
      <c r="E539" s="198"/>
      <c r="F539" s="197"/>
      <c r="G539" s="125"/>
      <c r="H539" s="124"/>
      <c r="I539" s="124"/>
      <c r="J539" s="124"/>
      <c r="K539" s="124"/>
      <c r="L539" s="124"/>
      <c r="M539" s="124"/>
      <c r="N539" s="124"/>
      <c r="O539" s="124"/>
      <c r="P539" s="124"/>
      <c r="Q539" s="124"/>
      <c r="R539" s="124"/>
      <c r="S539" s="124"/>
      <c r="T539" s="124"/>
      <c r="U539" s="124"/>
      <c r="V539" s="124"/>
      <c r="W539" s="124"/>
      <c r="X539" s="124"/>
      <c r="Y539" s="124"/>
      <c r="Z539" s="124"/>
    </row>
    <row r="540" spans="1:26" s="190" customFormat="1" ht="17">
      <c r="A540" s="140"/>
      <c r="B540" s="208" t="s">
        <v>334</v>
      </c>
      <c r="C540" s="1991" t="s">
        <v>7</v>
      </c>
      <c r="D540" s="207">
        <v>3</v>
      </c>
      <c r="E540" s="198"/>
      <c r="F540" s="197"/>
      <c r="G540" s="125"/>
      <c r="H540" s="124"/>
      <c r="I540" s="124"/>
      <c r="J540" s="124"/>
      <c r="K540" s="124"/>
      <c r="L540" s="124"/>
      <c r="M540" s="124"/>
      <c r="N540" s="124"/>
      <c r="O540" s="124"/>
      <c r="P540" s="124"/>
      <c r="Q540" s="124"/>
      <c r="R540" s="124"/>
      <c r="S540" s="124"/>
      <c r="T540" s="124"/>
      <c r="U540" s="124"/>
      <c r="V540" s="124"/>
      <c r="W540" s="124"/>
      <c r="X540" s="124"/>
      <c r="Y540" s="124"/>
      <c r="Z540" s="124"/>
    </row>
    <row r="541" spans="1:26" s="190" customFormat="1" ht="17">
      <c r="A541" s="140"/>
      <c r="B541" s="208" t="s">
        <v>323</v>
      </c>
      <c r="C541" s="1991" t="s">
        <v>7</v>
      </c>
      <c r="D541" s="207">
        <v>3</v>
      </c>
      <c r="E541" s="198"/>
      <c r="F541" s="197"/>
      <c r="G541" s="125"/>
      <c r="H541" s="124"/>
      <c r="I541" s="124"/>
      <c r="J541" s="124"/>
      <c r="K541" s="124"/>
      <c r="L541" s="124"/>
      <c r="M541" s="124"/>
      <c r="N541" s="124"/>
      <c r="O541" s="124"/>
      <c r="P541" s="124"/>
      <c r="Q541" s="124"/>
      <c r="R541" s="124"/>
      <c r="S541" s="124"/>
      <c r="T541" s="124"/>
      <c r="U541" s="124"/>
      <c r="V541" s="124"/>
      <c r="W541" s="124"/>
      <c r="X541" s="124"/>
      <c r="Y541" s="124"/>
      <c r="Z541" s="124"/>
    </row>
    <row r="542" spans="1:26" s="190" customFormat="1" ht="16">
      <c r="A542" s="140"/>
      <c r="B542" s="208"/>
      <c r="C542" s="1991"/>
      <c r="D542" s="207"/>
      <c r="E542" s="198"/>
      <c r="F542" s="197"/>
      <c r="G542" s="125"/>
      <c r="H542" s="124"/>
      <c r="I542" s="124"/>
      <c r="J542" s="124"/>
      <c r="K542" s="124"/>
      <c r="L542" s="124"/>
      <c r="M542" s="124"/>
      <c r="N542" s="124"/>
      <c r="O542" s="124"/>
      <c r="P542" s="124"/>
      <c r="Q542" s="124"/>
      <c r="R542" s="124"/>
      <c r="S542" s="124"/>
      <c r="T542" s="124"/>
      <c r="U542" s="124"/>
      <c r="V542" s="124"/>
      <c r="W542" s="124"/>
      <c r="X542" s="124"/>
      <c r="Y542" s="124"/>
      <c r="Z542" s="124"/>
    </row>
    <row r="543" spans="1:26" s="190" customFormat="1" ht="17">
      <c r="A543" s="140"/>
      <c r="B543" s="208" t="s">
        <v>333</v>
      </c>
      <c r="C543" s="1991" t="s">
        <v>7</v>
      </c>
      <c r="D543" s="207">
        <v>3</v>
      </c>
      <c r="E543" s="198"/>
      <c r="F543" s="197"/>
      <c r="G543" s="125"/>
      <c r="H543" s="124"/>
      <c r="I543" s="124"/>
      <c r="J543" s="124"/>
      <c r="K543" s="124"/>
      <c r="L543" s="124"/>
      <c r="M543" s="124"/>
      <c r="N543" s="124"/>
      <c r="O543" s="124"/>
      <c r="P543" s="124"/>
      <c r="Q543" s="124"/>
      <c r="R543" s="124"/>
      <c r="S543" s="124"/>
      <c r="T543" s="124"/>
      <c r="U543" s="124"/>
      <c r="V543" s="124"/>
      <c r="W543" s="124"/>
      <c r="X543" s="124"/>
      <c r="Y543" s="124"/>
      <c r="Z543" s="124"/>
    </row>
    <row r="544" spans="1:26" s="190" customFormat="1" ht="17">
      <c r="A544" s="140"/>
      <c r="B544" s="208" t="s">
        <v>332</v>
      </c>
      <c r="C544" s="1991" t="s">
        <v>7</v>
      </c>
      <c r="D544" s="207">
        <v>3</v>
      </c>
      <c r="E544" s="198"/>
      <c r="F544" s="197"/>
      <c r="G544" s="125"/>
      <c r="H544" s="124"/>
      <c r="I544" s="124"/>
      <c r="J544" s="124"/>
      <c r="K544" s="124"/>
      <c r="L544" s="124"/>
      <c r="M544" s="124"/>
      <c r="N544" s="124"/>
      <c r="O544" s="124"/>
      <c r="P544" s="124"/>
      <c r="Q544" s="124"/>
      <c r="R544" s="124"/>
      <c r="S544" s="124"/>
      <c r="T544" s="124"/>
      <c r="U544" s="124"/>
      <c r="V544" s="124"/>
      <c r="W544" s="124"/>
      <c r="X544" s="124"/>
      <c r="Y544" s="124"/>
      <c r="Z544" s="124"/>
    </row>
    <row r="545" spans="1:256" s="190" customFormat="1" ht="17">
      <c r="A545" s="140"/>
      <c r="B545" s="208" t="s">
        <v>322</v>
      </c>
      <c r="C545" s="1991" t="s">
        <v>7</v>
      </c>
      <c r="D545" s="207">
        <v>15</v>
      </c>
      <c r="E545" s="198"/>
      <c r="F545" s="197"/>
      <c r="G545" s="125"/>
      <c r="H545" s="124"/>
      <c r="I545" s="124"/>
      <c r="J545" s="124"/>
      <c r="K545" s="124"/>
      <c r="L545" s="124"/>
      <c r="M545" s="124"/>
      <c r="N545" s="124"/>
      <c r="O545" s="124"/>
      <c r="P545" s="124"/>
      <c r="Q545" s="124"/>
      <c r="R545" s="124"/>
      <c r="S545" s="124"/>
      <c r="T545" s="124"/>
      <c r="U545" s="124"/>
      <c r="V545" s="124"/>
      <c r="W545" s="124"/>
      <c r="X545" s="124"/>
      <c r="Y545" s="124"/>
      <c r="Z545" s="124"/>
    </row>
    <row r="546" spans="1:256" s="190" customFormat="1" ht="14">
      <c r="A546" s="140"/>
      <c r="B546" s="196"/>
      <c r="C546" s="1806"/>
      <c r="D546" s="249"/>
      <c r="E546" s="248"/>
      <c r="F546" s="195"/>
      <c r="G546" s="125"/>
      <c r="H546" s="124"/>
      <c r="I546" s="124"/>
      <c r="J546" s="124"/>
      <c r="K546" s="124"/>
      <c r="L546" s="124"/>
      <c r="M546" s="124"/>
      <c r="N546" s="124"/>
      <c r="O546" s="124"/>
      <c r="P546" s="124"/>
      <c r="Q546" s="124"/>
      <c r="R546" s="124"/>
      <c r="S546" s="124"/>
      <c r="T546" s="124"/>
      <c r="U546" s="124"/>
      <c r="V546" s="124"/>
      <c r="W546" s="124"/>
      <c r="X546" s="124"/>
      <c r="Y546" s="124"/>
      <c r="Z546" s="124"/>
    </row>
    <row r="547" spans="1:256" s="190" customFormat="1" ht="17">
      <c r="A547" s="140"/>
      <c r="B547" s="208" t="s">
        <v>331</v>
      </c>
      <c r="C547" s="1991" t="s">
        <v>7</v>
      </c>
      <c r="D547" s="207">
        <v>3</v>
      </c>
      <c r="E547" s="198"/>
      <c r="F547" s="197"/>
      <c r="G547" s="125"/>
      <c r="H547" s="124"/>
      <c r="I547" s="124"/>
      <c r="J547" s="124"/>
      <c r="K547" s="124"/>
      <c r="L547" s="124"/>
      <c r="M547" s="124"/>
      <c r="N547" s="124"/>
      <c r="O547" s="124"/>
      <c r="P547" s="124"/>
      <c r="Q547" s="124"/>
      <c r="R547" s="124"/>
      <c r="S547" s="124"/>
      <c r="T547" s="124"/>
      <c r="U547" s="124"/>
      <c r="V547" s="124"/>
      <c r="W547" s="124"/>
      <c r="X547" s="124"/>
      <c r="Y547" s="124"/>
      <c r="Z547" s="124"/>
    </row>
    <row r="548" spans="1:256" s="190" customFormat="1" ht="14">
      <c r="A548" s="140"/>
      <c r="B548" s="137" t="s">
        <v>330</v>
      </c>
      <c r="C548" s="1801" t="s">
        <v>7</v>
      </c>
      <c r="D548" s="221">
        <v>3</v>
      </c>
      <c r="E548" s="198"/>
      <c r="F548" s="197"/>
      <c r="G548" s="125"/>
      <c r="H548" s="124"/>
      <c r="I548" s="124"/>
      <c r="J548" s="124"/>
      <c r="K548" s="124"/>
      <c r="L548" s="124"/>
      <c r="M548" s="124"/>
      <c r="N548" s="124"/>
      <c r="O548" s="124"/>
      <c r="P548" s="124"/>
      <c r="Q548" s="124"/>
      <c r="R548" s="124"/>
      <c r="S548" s="124"/>
      <c r="T548" s="124"/>
      <c r="U548" s="124"/>
      <c r="V548" s="124"/>
      <c r="W548" s="124"/>
      <c r="X548" s="124"/>
      <c r="Y548" s="124"/>
      <c r="Z548" s="124"/>
    </row>
    <row r="549" spans="1:256" s="190" customFormat="1" ht="14">
      <c r="A549" s="140"/>
      <c r="B549" s="196"/>
      <c r="C549" s="1806"/>
      <c r="D549" s="249"/>
      <c r="E549" s="248"/>
      <c r="F549" s="195"/>
      <c r="G549" s="125"/>
      <c r="H549" s="124"/>
      <c r="I549" s="124"/>
      <c r="J549" s="124"/>
      <c r="K549" s="124"/>
      <c r="L549" s="124"/>
      <c r="M549" s="124"/>
      <c r="N549" s="124"/>
      <c r="O549" s="124"/>
      <c r="P549" s="124"/>
      <c r="Q549" s="124"/>
      <c r="R549" s="124"/>
      <c r="S549" s="124"/>
      <c r="T549" s="124"/>
      <c r="U549" s="124"/>
      <c r="V549" s="124"/>
      <c r="W549" s="124"/>
      <c r="X549" s="124"/>
      <c r="Y549" s="124"/>
      <c r="Z549" s="124"/>
    </row>
    <row r="550" spans="1:256" s="190" customFormat="1" ht="14">
      <c r="A550" s="140"/>
      <c r="B550" s="137" t="s">
        <v>329</v>
      </c>
      <c r="C550" s="1801" t="s">
        <v>7</v>
      </c>
      <c r="D550" s="221">
        <v>5</v>
      </c>
      <c r="E550" s="198"/>
      <c r="F550" s="197"/>
      <c r="G550" s="125"/>
      <c r="H550" s="124"/>
      <c r="I550" s="124"/>
      <c r="J550" s="124"/>
      <c r="K550" s="124"/>
      <c r="L550" s="124"/>
      <c r="M550" s="124"/>
      <c r="N550" s="124"/>
      <c r="O550" s="124"/>
      <c r="P550" s="124"/>
      <c r="Q550" s="124"/>
      <c r="R550" s="124"/>
      <c r="S550" s="124"/>
      <c r="T550" s="124"/>
      <c r="U550" s="124"/>
      <c r="V550" s="124"/>
      <c r="W550" s="124"/>
      <c r="X550" s="124"/>
      <c r="Y550" s="124"/>
      <c r="Z550" s="124"/>
    </row>
    <row r="551" spans="1:256" s="190" customFormat="1" ht="14">
      <c r="A551" s="140"/>
      <c r="B551" s="196"/>
      <c r="C551" s="1806"/>
      <c r="D551" s="249"/>
      <c r="E551" s="248"/>
      <c r="F551" s="195"/>
      <c r="G551" s="125"/>
      <c r="H551" s="124"/>
      <c r="I551" s="124"/>
      <c r="J551" s="124"/>
      <c r="K551" s="124"/>
      <c r="L551" s="124"/>
      <c r="M551" s="124"/>
      <c r="N551" s="124"/>
      <c r="O551" s="124"/>
      <c r="P551" s="124"/>
      <c r="Q551" s="124"/>
      <c r="R551" s="124"/>
      <c r="S551" s="124"/>
      <c r="T551" s="124"/>
      <c r="U551" s="124"/>
      <c r="V551" s="124"/>
      <c r="W551" s="124"/>
      <c r="X551" s="124"/>
      <c r="Y551" s="124"/>
      <c r="Z551" s="124"/>
    </row>
    <row r="552" spans="1:256" ht="17">
      <c r="A552" s="12"/>
      <c r="B552" s="208" t="s">
        <v>328</v>
      </c>
      <c r="C552" s="1991" t="s">
        <v>7</v>
      </c>
      <c r="D552" s="207">
        <v>5</v>
      </c>
      <c r="E552" s="198"/>
      <c r="F552" s="197"/>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c r="GN552" s="12"/>
      <c r="GO552" s="12"/>
      <c r="GP552" s="12"/>
      <c r="GQ552" s="12"/>
      <c r="GR552" s="12"/>
      <c r="GS552" s="12"/>
      <c r="GT552" s="12"/>
      <c r="GU552" s="12"/>
      <c r="GV552" s="12"/>
      <c r="GW552" s="12"/>
      <c r="GX552" s="12"/>
      <c r="GY552" s="12"/>
      <c r="GZ552" s="12"/>
      <c r="HA552" s="12"/>
      <c r="HB552" s="12"/>
      <c r="HC552" s="12"/>
      <c r="HD552" s="12"/>
      <c r="HE552" s="12"/>
      <c r="HF552" s="12"/>
      <c r="HG552" s="12"/>
      <c r="HH552" s="12"/>
      <c r="HI552" s="12"/>
      <c r="HJ552" s="12"/>
      <c r="HK552" s="12"/>
      <c r="HL552" s="12"/>
      <c r="HM552" s="12"/>
      <c r="HN552" s="12"/>
      <c r="HO552" s="12"/>
      <c r="HP552" s="12"/>
      <c r="HQ552" s="12"/>
      <c r="HR552" s="12"/>
      <c r="HS552" s="12"/>
      <c r="HT552" s="12"/>
      <c r="HU552" s="12"/>
      <c r="HV552" s="12"/>
      <c r="HW552" s="12"/>
      <c r="HX552" s="12"/>
      <c r="HY552" s="12"/>
      <c r="HZ552" s="12"/>
      <c r="IA552" s="12"/>
      <c r="IB552" s="12"/>
      <c r="IC552" s="12"/>
      <c r="ID552" s="12"/>
      <c r="IE552" s="12"/>
      <c r="IF552" s="12"/>
      <c r="IG552" s="12"/>
      <c r="IH552" s="12"/>
      <c r="II552" s="12"/>
      <c r="IJ552" s="12"/>
      <c r="IK552" s="12"/>
      <c r="IL552" s="12"/>
      <c r="IM552" s="12"/>
      <c r="IN552" s="12"/>
      <c r="IO552" s="12"/>
      <c r="IP552" s="12"/>
      <c r="IQ552" s="12"/>
      <c r="IR552" s="12"/>
      <c r="IS552" s="12"/>
      <c r="IT552" s="12"/>
      <c r="IU552" s="12"/>
      <c r="IV552" s="12"/>
    </row>
    <row r="553" spans="1:256">
      <c r="A553" s="12"/>
      <c r="B553" s="12"/>
      <c r="C553" s="1766"/>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c r="FS553" s="12"/>
      <c r="FT553" s="12"/>
      <c r="FU553" s="12"/>
      <c r="FV553" s="12"/>
      <c r="FW553" s="12"/>
      <c r="FX553" s="12"/>
      <c r="FY553" s="12"/>
      <c r="FZ553" s="12"/>
      <c r="GA553" s="12"/>
      <c r="GB553" s="12"/>
      <c r="GC553" s="12"/>
      <c r="GD553" s="12"/>
      <c r="GE553" s="12"/>
      <c r="GF553" s="12"/>
      <c r="GG553" s="12"/>
      <c r="GH553" s="12"/>
      <c r="GI553" s="12"/>
      <c r="GJ553" s="12"/>
      <c r="GK553" s="12"/>
      <c r="GL553" s="12"/>
      <c r="GM553" s="12"/>
      <c r="GN553" s="12"/>
      <c r="GO553" s="12"/>
      <c r="GP553" s="12"/>
      <c r="GQ553" s="12"/>
      <c r="GR553" s="12"/>
      <c r="GS553" s="12"/>
      <c r="GT553" s="12"/>
      <c r="GU553" s="12"/>
      <c r="GV553" s="12"/>
      <c r="GW553" s="12"/>
      <c r="GX553" s="12"/>
      <c r="GY553" s="12"/>
      <c r="GZ553" s="12"/>
      <c r="HA553" s="12"/>
      <c r="HB553" s="12"/>
      <c r="HC553" s="12"/>
      <c r="HD553" s="12"/>
      <c r="HE553" s="12"/>
      <c r="HF553" s="12"/>
      <c r="HG553" s="12"/>
      <c r="HH553" s="12"/>
      <c r="HI553" s="12"/>
      <c r="HJ553" s="12"/>
      <c r="HK553" s="12"/>
      <c r="HL553" s="12"/>
      <c r="HM553" s="12"/>
      <c r="HN553" s="12"/>
      <c r="HO553" s="12"/>
      <c r="HP553" s="12"/>
      <c r="HQ553" s="12"/>
      <c r="HR553" s="12"/>
      <c r="HS553" s="12"/>
      <c r="HT553" s="12"/>
      <c r="HU553" s="12"/>
      <c r="HV553" s="12"/>
      <c r="HW553" s="12"/>
      <c r="HX553" s="12"/>
      <c r="HY553" s="12"/>
      <c r="HZ553" s="12"/>
      <c r="IA553" s="12"/>
      <c r="IB553" s="12"/>
      <c r="IC553" s="12"/>
      <c r="ID553" s="12"/>
      <c r="IE553" s="12"/>
      <c r="IF553" s="12"/>
      <c r="IG553" s="12"/>
      <c r="IH553" s="12"/>
      <c r="II553" s="12"/>
      <c r="IJ553" s="12"/>
      <c r="IK553" s="12"/>
      <c r="IL553" s="12"/>
      <c r="IM553" s="12"/>
      <c r="IN553" s="12"/>
      <c r="IO553" s="12"/>
      <c r="IP553" s="12"/>
      <c r="IQ553" s="12"/>
      <c r="IR553" s="12"/>
      <c r="IS553" s="12"/>
      <c r="IT553" s="12"/>
      <c r="IU553" s="12"/>
      <c r="IV553" s="12"/>
    </row>
    <row r="554" spans="1:256" s="204" customFormat="1" ht="17">
      <c r="A554" s="208"/>
      <c r="B554" s="208" t="s">
        <v>327</v>
      </c>
      <c r="C554" s="1991" t="s">
        <v>7</v>
      </c>
      <c r="D554" s="207">
        <v>2</v>
      </c>
      <c r="E554" s="198"/>
      <c r="F554" s="197"/>
      <c r="G554" s="206"/>
      <c r="H554" s="205"/>
      <c r="I554" s="205"/>
      <c r="J554" s="205"/>
      <c r="K554" s="205"/>
      <c r="L554" s="205"/>
      <c r="M554" s="205"/>
      <c r="N554" s="205"/>
      <c r="O554" s="205"/>
      <c r="P554" s="205"/>
      <c r="Q554" s="205"/>
      <c r="R554" s="205"/>
      <c r="S554" s="205"/>
      <c r="T554" s="205"/>
      <c r="U554" s="205"/>
      <c r="V554" s="205"/>
      <c r="W554" s="205"/>
      <c r="X554" s="205"/>
      <c r="Y554" s="205"/>
      <c r="Z554" s="205"/>
    </row>
    <row r="555" spans="1:256" s="204" customFormat="1" ht="16">
      <c r="A555" s="208"/>
      <c r="B555" s="208"/>
      <c r="C555" s="1991"/>
      <c r="D555" s="207"/>
      <c r="E555" s="198"/>
      <c r="F555" s="197"/>
      <c r="G555" s="206"/>
      <c r="H555" s="205"/>
      <c r="I555" s="205"/>
      <c r="J555" s="205"/>
      <c r="K555" s="205"/>
      <c r="L555" s="205"/>
      <c r="M555" s="205"/>
      <c r="N555" s="205"/>
      <c r="O555" s="205"/>
      <c r="P555" s="205"/>
      <c r="Q555" s="205"/>
      <c r="R555" s="205"/>
      <c r="S555" s="205"/>
      <c r="T555" s="205"/>
      <c r="U555" s="205"/>
      <c r="V555" s="205"/>
      <c r="W555" s="205"/>
      <c r="X555" s="205"/>
      <c r="Y555" s="205"/>
      <c r="Z555" s="205"/>
    </row>
    <row r="556" spans="1:256" s="204" customFormat="1" ht="17">
      <c r="A556" s="208"/>
      <c r="B556" s="208" t="s">
        <v>326</v>
      </c>
      <c r="C556" s="1991" t="s">
        <v>7</v>
      </c>
      <c r="D556" s="207">
        <v>2</v>
      </c>
      <c r="E556" s="198"/>
      <c r="F556" s="197"/>
      <c r="G556" s="206"/>
      <c r="H556" s="205"/>
      <c r="I556" s="205"/>
      <c r="J556" s="205"/>
      <c r="K556" s="205"/>
      <c r="L556" s="205"/>
      <c r="M556" s="205"/>
      <c r="N556" s="205"/>
      <c r="O556" s="205"/>
      <c r="P556" s="205"/>
      <c r="Q556" s="205"/>
      <c r="R556" s="205"/>
      <c r="S556" s="205"/>
      <c r="T556" s="205"/>
      <c r="U556" s="205"/>
      <c r="V556" s="205"/>
      <c r="W556" s="205"/>
      <c r="X556" s="205"/>
      <c r="Y556" s="205"/>
      <c r="Z556" s="205"/>
    </row>
    <row r="557" spans="1:256" s="204" customFormat="1" ht="16">
      <c r="A557" s="208"/>
      <c r="B557" s="208"/>
      <c r="C557" s="1991"/>
      <c r="D557" s="207"/>
      <c r="E557" s="198"/>
      <c r="F557" s="197"/>
      <c r="G557" s="206"/>
      <c r="H557" s="205"/>
      <c r="I557" s="205"/>
      <c r="J557" s="205"/>
      <c r="K557" s="205"/>
      <c r="L557" s="205"/>
      <c r="M557" s="205"/>
      <c r="N557" s="205"/>
      <c r="O557" s="205"/>
      <c r="P557" s="205"/>
      <c r="Q557" s="205"/>
      <c r="R557" s="205"/>
      <c r="S557" s="205"/>
      <c r="T557" s="205"/>
      <c r="U557" s="205"/>
      <c r="V557" s="205"/>
      <c r="W557" s="205"/>
      <c r="X557" s="205"/>
      <c r="Y557" s="205"/>
      <c r="Z557" s="205"/>
    </row>
    <row r="558" spans="1:256" s="204" customFormat="1" ht="16">
      <c r="A558" s="208"/>
      <c r="B558" s="72" t="s">
        <v>325</v>
      </c>
      <c r="C558" s="1991"/>
      <c r="D558" s="207"/>
      <c r="E558" s="198"/>
      <c r="F558" s="197"/>
      <c r="G558" s="206"/>
      <c r="H558" s="205"/>
      <c r="I558" s="205"/>
      <c r="J558" s="205"/>
      <c r="K558" s="205"/>
      <c r="L558" s="205"/>
      <c r="M558" s="205"/>
      <c r="N558" s="205"/>
      <c r="O558" s="205"/>
      <c r="P558" s="205"/>
      <c r="Q558" s="205"/>
      <c r="R558" s="205"/>
      <c r="S558" s="205"/>
      <c r="T558" s="205"/>
      <c r="U558" s="205"/>
      <c r="V558" s="205"/>
      <c r="W558" s="205"/>
      <c r="X558" s="205"/>
      <c r="Y558" s="205"/>
      <c r="Z558" s="205"/>
    </row>
    <row r="559" spans="1:256" s="204" customFormat="1" ht="17">
      <c r="A559" s="213"/>
      <c r="B559" s="208" t="s">
        <v>324</v>
      </c>
      <c r="C559" s="1991" t="s">
        <v>311</v>
      </c>
      <c r="D559" s="212">
        <v>720</v>
      </c>
      <c r="E559" s="198"/>
      <c r="F559" s="197"/>
      <c r="G559" s="206"/>
      <c r="H559" s="205"/>
      <c r="I559" s="205"/>
      <c r="J559" s="205"/>
      <c r="K559" s="205"/>
      <c r="L559" s="205"/>
      <c r="M559" s="205"/>
      <c r="N559" s="205"/>
      <c r="O559" s="205"/>
      <c r="P559" s="205"/>
      <c r="Q559" s="205"/>
      <c r="R559" s="205"/>
      <c r="S559" s="205"/>
      <c r="T559" s="205"/>
      <c r="U559" s="205"/>
      <c r="V559" s="205"/>
      <c r="W559" s="205"/>
      <c r="X559" s="205"/>
      <c r="Y559" s="205"/>
      <c r="Z559" s="205"/>
    </row>
    <row r="560" spans="1:256" s="204" customFormat="1" ht="16">
      <c r="A560" s="208"/>
      <c r="B560" s="208"/>
      <c r="C560" s="1991"/>
      <c r="D560" s="207"/>
      <c r="E560" s="198"/>
      <c r="F560" s="197"/>
      <c r="G560" s="206"/>
      <c r="H560" s="205"/>
      <c r="I560" s="205"/>
      <c r="J560" s="205"/>
      <c r="K560" s="205"/>
      <c r="L560" s="205"/>
      <c r="M560" s="205"/>
      <c r="N560" s="205"/>
      <c r="O560" s="205"/>
      <c r="P560" s="205"/>
      <c r="Q560" s="205"/>
      <c r="R560" s="205"/>
      <c r="S560" s="205"/>
      <c r="T560" s="205"/>
      <c r="U560" s="205"/>
      <c r="V560" s="205"/>
      <c r="W560" s="205"/>
      <c r="X560" s="205"/>
      <c r="Y560" s="205"/>
      <c r="Z560" s="205"/>
    </row>
    <row r="561" spans="1:26" s="204" customFormat="1" ht="17">
      <c r="A561" s="208"/>
      <c r="B561" s="208" t="s">
        <v>323</v>
      </c>
      <c r="C561" s="1991" t="s">
        <v>7</v>
      </c>
      <c r="D561" s="207">
        <v>45</v>
      </c>
      <c r="E561" s="198"/>
      <c r="F561" s="197"/>
      <c r="G561" s="206"/>
      <c r="H561" s="205"/>
      <c r="I561" s="205"/>
      <c r="J561" s="205"/>
      <c r="K561" s="205"/>
      <c r="L561" s="205"/>
      <c r="M561" s="205"/>
      <c r="N561" s="205"/>
      <c r="O561" s="205"/>
      <c r="P561" s="205"/>
      <c r="Q561" s="205"/>
      <c r="R561" s="205"/>
      <c r="S561" s="205"/>
      <c r="T561" s="205"/>
      <c r="U561" s="205"/>
      <c r="V561" s="205"/>
      <c r="W561" s="205"/>
      <c r="X561" s="205"/>
      <c r="Y561" s="205"/>
      <c r="Z561" s="205"/>
    </row>
    <row r="562" spans="1:26" s="204" customFormat="1" ht="16">
      <c r="A562" s="208"/>
      <c r="B562" s="208"/>
      <c r="C562" s="1991"/>
      <c r="D562" s="207"/>
      <c r="E562" s="198"/>
      <c r="F562" s="197"/>
      <c r="G562" s="206"/>
      <c r="H562" s="205"/>
      <c r="I562" s="205"/>
      <c r="J562" s="205"/>
      <c r="K562" s="205"/>
      <c r="L562" s="205"/>
      <c r="M562" s="205"/>
      <c r="N562" s="205"/>
      <c r="O562" s="205"/>
      <c r="P562" s="205"/>
      <c r="Q562" s="205"/>
      <c r="R562" s="205"/>
      <c r="S562" s="205"/>
      <c r="T562" s="205"/>
      <c r="U562" s="205"/>
      <c r="V562" s="205"/>
      <c r="W562" s="205"/>
      <c r="X562" s="205"/>
      <c r="Y562" s="205"/>
      <c r="Z562" s="205"/>
    </row>
    <row r="563" spans="1:26" s="204" customFormat="1" ht="17">
      <c r="A563" s="208"/>
      <c r="B563" s="208" t="s">
        <v>322</v>
      </c>
      <c r="C563" s="1991" t="s">
        <v>7</v>
      </c>
      <c r="D563" s="207">
        <v>75</v>
      </c>
      <c r="E563" s="198"/>
      <c r="F563" s="197"/>
      <c r="G563" s="206"/>
      <c r="H563" s="205"/>
      <c r="I563" s="205"/>
      <c r="J563" s="205"/>
      <c r="K563" s="205"/>
      <c r="L563" s="205"/>
      <c r="M563" s="205"/>
      <c r="N563" s="205"/>
      <c r="O563" s="205"/>
      <c r="P563" s="205"/>
      <c r="Q563" s="205"/>
      <c r="R563" s="205"/>
      <c r="S563" s="205"/>
      <c r="T563" s="205"/>
      <c r="U563" s="205"/>
      <c r="V563" s="205"/>
      <c r="W563" s="205"/>
      <c r="X563" s="205"/>
      <c r="Y563" s="205"/>
      <c r="Z563" s="205"/>
    </row>
    <row r="564" spans="1:26" s="204" customFormat="1" ht="16">
      <c r="A564" s="208"/>
      <c r="B564" s="208"/>
      <c r="C564" s="1991"/>
      <c r="D564" s="207"/>
      <c r="E564" s="198"/>
      <c r="F564" s="197"/>
      <c r="G564" s="206"/>
      <c r="H564" s="205"/>
      <c r="I564" s="205"/>
      <c r="J564" s="205"/>
      <c r="K564" s="205"/>
      <c r="L564" s="205"/>
      <c r="M564" s="205"/>
      <c r="N564" s="205"/>
      <c r="O564" s="205"/>
      <c r="P564" s="205"/>
      <c r="Q564" s="205"/>
      <c r="R564" s="205"/>
      <c r="S564" s="205"/>
      <c r="T564" s="205"/>
      <c r="U564" s="205"/>
      <c r="V564" s="205"/>
      <c r="W564" s="205"/>
      <c r="X564" s="205"/>
      <c r="Y564" s="205"/>
      <c r="Z564" s="205"/>
    </row>
    <row r="565" spans="1:26" s="204" customFormat="1" ht="28">
      <c r="A565" s="247" t="s">
        <v>220</v>
      </c>
      <c r="B565" s="127" t="s">
        <v>321</v>
      </c>
      <c r="C565" s="1807"/>
      <c r="D565" s="246"/>
      <c r="E565" s="241"/>
      <c r="F565" s="240"/>
      <c r="G565" s="206"/>
      <c r="H565" s="205"/>
      <c r="I565" s="205"/>
      <c r="J565" s="205"/>
      <c r="K565" s="205"/>
      <c r="L565" s="205"/>
      <c r="M565" s="205"/>
      <c r="N565" s="205"/>
      <c r="O565" s="205"/>
      <c r="P565" s="205"/>
      <c r="Q565" s="205"/>
      <c r="R565" s="205"/>
      <c r="S565" s="205"/>
      <c r="T565" s="205"/>
      <c r="U565" s="205"/>
      <c r="V565" s="205"/>
      <c r="W565" s="205"/>
      <c r="X565" s="205"/>
      <c r="Y565" s="205"/>
      <c r="Z565" s="205"/>
    </row>
    <row r="566" spans="1:26" s="204" customFormat="1" ht="17">
      <c r="A566" s="245"/>
      <c r="B566" s="244"/>
      <c r="C566" s="1991" t="s">
        <v>7</v>
      </c>
      <c r="D566" s="207">
        <v>1</v>
      </c>
      <c r="E566" s="198"/>
      <c r="F566" s="197"/>
      <c r="G566" s="206"/>
      <c r="H566" s="205"/>
      <c r="I566" s="205"/>
      <c r="J566" s="205"/>
      <c r="K566" s="205"/>
      <c r="L566" s="205"/>
      <c r="M566" s="205"/>
      <c r="N566" s="205"/>
      <c r="O566" s="205"/>
      <c r="P566" s="205"/>
      <c r="Q566" s="205"/>
      <c r="R566" s="205"/>
      <c r="S566" s="205"/>
      <c r="T566" s="205"/>
      <c r="U566" s="205"/>
      <c r="V566" s="205"/>
      <c r="W566" s="205"/>
      <c r="X566" s="205"/>
      <c r="Y566" s="205"/>
      <c r="Z566" s="205"/>
    </row>
    <row r="567" spans="1:26" s="204" customFormat="1" ht="16">
      <c r="A567" s="208"/>
      <c r="B567" s="208"/>
      <c r="C567" s="1991"/>
      <c r="D567" s="207"/>
      <c r="E567" s="198"/>
      <c r="F567" s="197"/>
      <c r="G567" s="206"/>
      <c r="H567" s="205"/>
      <c r="I567" s="205"/>
      <c r="J567" s="205"/>
      <c r="K567" s="205"/>
      <c r="L567" s="205"/>
      <c r="M567" s="205"/>
      <c r="N567" s="205"/>
      <c r="O567" s="205"/>
      <c r="P567" s="205"/>
      <c r="Q567" s="205"/>
      <c r="R567" s="205"/>
      <c r="S567" s="205"/>
      <c r="T567" s="205"/>
      <c r="U567" s="205"/>
      <c r="V567" s="205"/>
      <c r="W567" s="205"/>
      <c r="X567" s="205"/>
      <c r="Y567" s="205"/>
      <c r="Z567" s="205"/>
    </row>
    <row r="568" spans="1:26" s="237" customFormat="1" ht="28">
      <c r="A568" s="234" t="s">
        <v>219</v>
      </c>
      <c r="B568" s="243" t="s">
        <v>320</v>
      </c>
      <c r="C568" s="1808"/>
      <c r="D568" s="242"/>
      <c r="E568" s="241"/>
      <c r="F568" s="240"/>
      <c r="G568" s="239"/>
      <c r="H568" s="238"/>
      <c r="I568" s="238"/>
      <c r="J568" s="238"/>
      <c r="K568" s="238"/>
      <c r="L568" s="238"/>
      <c r="M568" s="238"/>
      <c r="N568" s="238"/>
      <c r="O568" s="238"/>
      <c r="P568" s="238"/>
      <c r="Q568" s="238"/>
      <c r="R568" s="238"/>
      <c r="S568" s="238"/>
      <c r="T568" s="238"/>
      <c r="U568" s="238"/>
      <c r="V568" s="238"/>
      <c r="W568" s="238"/>
      <c r="X568" s="238"/>
      <c r="Y568" s="238"/>
      <c r="Z568" s="238"/>
    </row>
    <row r="569" spans="1:26" s="190" customFormat="1" ht="14">
      <c r="A569" s="222"/>
      <c r="B569" s="137"/>
      <c r="C569" s="1801" t="s">
        <v>7</v>
      </c>
      <c r="D569" s="221">
        <v>2</v>
      </c>
      <c r="E569" s="198"/>
      <c r="F569" s="197"/>
      <c r="G569" s="125"/>
      <c r="H569" s="124"/>
      <c r="I569" s="124"/>
      <c r="J569" s="124"/>
      <c r="K569" s="124"/>
      <c r="L569" s="124"/>
      <c r="M569" s="124"/>
      <c r="N569" s="124"/>
      <c r="O569" s="124"/>
      <c r="P569" s="124"/>
      <c r="Q569" s="124"/>
      <c r="R569" s="124"/>
      <c r="S569" s="124"/>
      <c r="T569" s="124"/>
      <c r="U569" s="124"/>
      <c r="V569" s="124"/>
      <c r="W569" s="124"/>
      <c r="X569" s="124"/>
      <c r="Y569" s="124"/>
      <c r="Z569" s="124"/>
    </row>
    <row r="570" spans="1:26" s="190" customFormat="1" ht="14">
      <c r="A570" s="222"/>
      <c r="B570" s="137"/>
      <c r="C570" s="1801"/>
      <c r="D570" s="221"/>
      <c r="E570" s="198"/>
      <c r="F570" s="197"/>
      <c r="G570" s="125"/>
      <c r="H570" s="124"/>
      <c r="I570" s="124"/>
      <c r="J570" s="124"/>
      <c r="K570" s="124"/>
      <c r="L570" s="124"/>
      <c r="M570" s="124"/>
      <c r="N570" s="124"/>
      <c r="O570" s="124"/>
      <c r="P570" s="124"/>
      <c r="Q570" s="124"/>
      <c r="R570" s="124"/>
      <c r="S570" s="124"/>
      <c r="T570" s="124"/>
      <c r="U570" s="124"/>
      <c r="V570" s="124"/>
      <c r="W570" s="124"/>
      <c r="X570" s="124"/>
      <c r="Y570" s="124"/>
      <c r="Z570" s="124"/>
    </row>
    <row r="571" spans="1:26" s="190" customFormat="1" ht="28">
      <c r="A571" s="234" t="s">
        <v>217</v>
      </c>
      <c r="B571" s="236" t="s">
        <v>319</v>
      </c>
      <c r="C571" s="1801"/>
      <c r="D571" s="221"/>
      <c r="E571" s="198"/>
      <c r="F571" s="197"/>
      <c r="G571" s="125"/>
      <c r="H571" s="124"/>
      <c r="I571" s="124"/>
      <c r="J571" s="124"/>
      <c r="K571" s="124"/>
      <c r="L571" s="124"/>
      <c r="M571" s="124"/>
      <c r="N571" s="124"/>
      <c r="O571" s="124"/>
      <c r="P571" s="124"/>
      <c r="Q571" s="124"/>
      <c r="R571" s="124"/>
      <c r="S571" s="124"/>
      <c r="T571" s="124"/>
      <c r="U571" s="124"/>
      <c r="V571" s="124"/>
      <c r="W571" s="124"/>
      <c r="X571" s="124"/>
      <c r="Y571" s="124"/>
      <c r="Z571" s="124"/>
    </row>
    <row r="572" spans="1:26" s="190" customFormat="1" ht="14">
      <c r="A572" s="234"/>
      <c r="B572" s="236"/>
      <c r="C572" s="1801" t="s">
        <v>7</v>
      </c>
      <c r="D572" s="221">
        <v>1</v>
      </c>
      <c r="E572" s="198"/>
      <c r="F572" s="197"/>
      <c r="G572" s="125"/>
      <c r="H572" s="124"/>
      <c r="I572" s="124"/>
      <c r="J572" s="124"/>
      <c r="K572" s="124"/>
      <c r="L572" s="124"/>
      <c r="M572" s="124"/>
      <c r="N572" s="124"/>
      <c r="O572" s="124"/>
      <c r="P572" s="124"/>
      <c r="Q572" s="124"/>
      <c r="R572" s="124"/>
      <c r="S572" s="124"/>
      <c r="T572" s="124"/>
      <c r="U572" s="124"/>
      <c r="V572" s="124"/>
      <c r="W572" s="124"/>
      <c r="X572" s="124"/>
      <c r="Y572" s="124"/>
      <c r="Z572" s="124"/>
    </row>
    <row r="573" spans="1:26" s="190" customFormat="1" ht="14">
      <c r="A573" s="222"/>
      <c r="B573" s="137"/>
      <c r="C573" s="1801"/>
      <c r="D573" s="221"/>
      <c r="E573" s="198"/>
      <c r="F573" s="197"/>
      <c r="G573" s="125"/>
      <c r="H573" s="124"/>
      <c r="I573" s="124"/>
      <c r="J573" s="124"/>
      <c r="K573" s="124"/>
      <c r="L573" s="124"/>
      <c r="M573" s="124"/>
      <c r="N573" s="124"/>
      <c r="O573" s="124"/>
      <c r="P573" s="124"/>
      <c r="Q573" s="124"/>
      <c r="R573" s="124"/>
      <c r="S573" s="124"/>
      <c r="T573" s="124"/>
      <c r="U573" s="124"/>
      <c r="V573" s="124"/>
      <c r="W573" s="124"/>
      <c r="X573" s="124"/>
      <c r="Y573" s="124"/>
      <c r="Z573" s="124"/>
    </row>
    <row r="574" spans="1:26" s="190" customFormat="1" ht="28">
      <c r="A574" s="234" t="s">
        <v>215</v>
      </c>
      <c r="B574" s="235" t="s">
        <v>318</v>
      </c>
      <c r="C574" s="1801"/>
      <c r="D574" s="221"/>
      <c r="E574" s="198"/>
      <c r="F574" s="197"/>
      <c r="G574" s="125"/>
      <c r="H574" s="124"/>
      <c r="I574" s="124"/>
      <c r="J574" s="124"/>
      <c r="K574" s="124"/>
      <c r="L574" s="124"/>
      <c r="M574" s="124"/>
      <c r="N574" s="124"/>
      <c r="O574" s="124"/>
      <c r="P574" s="124"/>
      <c r="Q574" s="124"/>
      <c r="R574" s="124"/>
      <c r="S574" s="124"/>
      <c r="T574" s="124"/>
      <c r="U574" s="124"/>
      <c r="V574" s="124"/>
      <c r="W574" s="124"/>
      <c r="X574" s="124"/>
      <c r="Y574" s="124"/>
      <c r="Z574" s="124"/>
    </row>
    <row r="575" spans="1:26" s="190" customFormat="1" ht="14">
      <c r="A575" s="222"/>
      <c r="B575" s="137" t="s">
        <v>317</v>
      </c>
      <c r="C575" s="1801" t="s">
        <v>7</v>
      </c>
      <c r="D575" s="221">
        <v>2</v>
      </c>
      <c r="E575" s="198"/>
      <c r="F575" s="197"/>
      <c r="G575" s="125"/>
      <c r="H575" s="124"/>
      <c r="I575" s="124"/>
      <c r="J575" s="124"/>
      <c r="K575" s="124"/>
      <c r="L575" s="124"/>
      <c r="M575" s="124"/>
      <c r="N575" s="124"/>
      <c r="O575" s="124"/>
      <c r="P575" s="124"/>
      <c r="Q575" s="124"/>
      <c r="R575" s="124"/>
      <c r="S575" s="124"/>
      <c r="T575" s="124"/>
      <c r="U575" s="124"/>
      <c r="V575" s="124"/>
      <c r="W575" s="124"/>
      <c r="X575" s="124"/>
      <c r="Y575" s="124"/>
      <c r="Z575" s="124"/>
    </row>
    <row r="576" spans="1:26" s="190" customFormat="1" ht="14">
      <c r="A576" s="222"/>
      <c r="B576" s="137"/>
      <c r="C576" s="1801"/>
      <c r="D576" s="221"/>
      <c r="E576" s="198"/>
      <c r="F576" s="197"/>
      <c r="G576" s="125"/>
      <c r="H576" s="124"/>
      <c r="I576" s="124"/>
      <c r="J576" s="124"/>
      <c r="K576" s="124"/>
      <c r="L576" s="124"/>
      <c r="M576" s="124"/>
      <c r="N576" s="124"/>
      <c r="O576" s="124"/>
      <c r="P576" s="124"/>
      <c r="Q576" s="124"/>
      <c r="R576" s="124"/>
      <c r="S576" s="124"/>
      <c r="T576" s="124"/>
      <c r="U576" s="124"/>
      <c r="V576" s="124"/>
      <c r="W576" s="124"/>
      <c r="X576" s="124"/>
      <c r="Y576" s="124"/>
      <c r="Z576" s="124"/>
    </row>
    <row r="577" spans="1:256" s="190" customFormat="1" ht="14">
      <c r="A577" s="234" t="s">
        <v>214</v>
      </c>
      <c r="B577" s="137" t="s">
        <v>316</v>
      </c>
      <c r="C577" s="1801"/>
      <c r="D577" s="221"/>
      <c r="E577" s="198"/>
      <c r="F577" s="197"/>
      <c r="G577" s="125"/>
      <c r="H577" s="124"/>
      <c r="I577" s="124"/>
      <c r="J577" s="124"/>
      <c r="K577" s="124"/>
      <c r="L577" s="124"/>
      <c r="M577" s="124"/>
      <c r="N577" s="124"/>
      <c r="O577" s="124"/>
      <c r="P577" s="124"/>
      <c r="Q577" s="124"/>
      <c r="R577" s="124"/>
      <c r="S577" s="124"/>
      <c r="T577" s="124"/>
      <c r="U577" s="124"/>
      <c r="V577" s="124"/>
      <c r="W577" s="124"/>
      <c r="X577" s="124"/>
      <c r="Y577" s="124"/>
      <c r="Z577" s="124"/>
    </row>
    <row r="578" spans="1:256" s="190" customFormat="1" ht="14">
      <c r="A578" s="222"/>
      <c r="B578" s="137" t="s">
        <v>315</v>
      </c>
      <c r="C578" s="1801" t="s">
        <v>7</v>
      </c>
      <c r="D578" s="221">
        <v>4</v>
      </c>
      <c r="E578" s="198"/>
      <c r="F578" s="197"/>
      <c r="G578" s="125"/>
      <c r="H578" s="124"/>
      <c r="I578" s="124"/>
      <c r="J578" s="124"/>
      <c r="K578" s="124"/>
      <c r="L578" s="124"/>
      <c r="M578" s="124"/>
      <c r="N578" s="124"/>
      <c r="O578" s="124"/>
      <c r="P578" s="124"/>
      <c r="Q578" s="124"/>
      <c r="R578" s="124"/>
      <c r="S578" s="124"/>
      <c r="T578" s="124"/>
      <c r="U578" s="124"/>
      <c r="V578" s="124"/>
      <c r="W578" s="124"/>
      <c r="X578" s="124"/>
      <c r="Y578" s="124"/>
      <c r="Z578" s="124"/>
    </row>
    <row r="579" spans="1:256" ht="14">
      <c r="A579" s="12"/>
      <c r="B579" s="137" t="s">
        <v>314</v>
      </c>
      <c r="C579" s="1801" t="s">
        <v>7</v>
      </c>
      <c r="D579" s="221">
        <v>13</v>
      </c>
      <c r="E579" s="198"/>
      <c r="F579" s="197"/>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c r="FS579" s="12"/>
      <c r="FT579" s="12"/>
      <c r="FU579" s="12"/>
      <c r="FV579" s="12"/>
      <c r="FW579" s="12"/>
      <c r="FX579" s="12"/>
      <c r="FY579" s="12"/>
      <c r="FZ579" s="12"/>
      <c r="GA579" s="12"/>
      <c r="GB579" s="12"/>
      <c r="GC579" s="12"/>
      <c r="GD579" s="12"/>
      <c r="GE579" s="12"/>
      <c r="GF579" s="12"/>
      <c r="GG579" s="12"/>
      <c r="GH579" s="12"/>
      <c r="GI579" s="12"/>
      <c r="GJ579" s="12"/>
      <c r="GK579" s="12"/>
      <c r="GL579" s="12"/>
      <c r="GM579" s="12"/>
      <c r="GN579" s="12"/>
      <c r="GO579" s="12"/>
      <c r="GP579" s="12"/>
      <c r="GQ579" s="12"/>
      <c r="GR579" s="12"/>
      <c r="GS579" s="12"/>
      <c r="GT579" s="12"/>
      <c r="GU579" s="12"/>
      <c r="GV579" s="12"/>
      <c r="GW579" s="12"/>
      <c r="GX579" s="12"/>
      <c r="GY579" s="12"/>
      <c r="GZ579" s="12"/>
      <c r="HA579" s="12"/>
      <c r="HB579" s="12"/>
      <c r="HC579" s="12"/>
      <c r="HD579" s="12"/>
      <c r="HE579" s="12"/>
      <c r="HF579" s="12"/>
      <c r="HG579" s="12"/>
      <c r="HH579" s="12"/>
      <c r="HI579" s="12"/>
      <c r="HJ579" s="12"/>
      <c r="HK579" s="12"/>
      <c r="HL579" s="12"/>
      <c r="HM579" s="12"/>
      <c r="HN579" s="12"/>
      <c r="HO579" s="12"/>
      <c r="HP579" s="12"/>
      <c r="HQ579" s="12"/>
      <c r="HR579" s="12"/>
      <c r="HS579" s="12"/>
      <c r="HT579" s="12"/>
      <c r="HU579" s="12"/>
      <c r="HV579" s="12"/>
      <c r="HW579" s="12"/>
      <c r="HX579" s="12"/>
      <c r="HY579" s="12"/>
      <c r="HZ579" s="12"/>
      <c r="IA579" s="12"/>
      <c r="IB579" s="12"/>
      <c r="IC579" s="12"/>
      <c r="ID579" s="12"/>
      <c r="IE579" s="12"/>
      <c r="IF579" s="12"/>
      <c r="IG579" s="12"/>
      <c r="IH579" s="12"/>
      <c r="II579" s="12"/>
      <c r="IJ579" s="12"/>
      <c r="IK579" s="12"/>
      <c r="IL579" s="12"/>
      <c r="IM579" s="12"/>
      <c r="IN579" s="12"/>
      <c r="IO579" s="12"/>
      <c r="IP579" s="12"/>
      <c r="IQ579" s="12"/>
      <c r="IR579" s="12"/>
      <c r="IS579" s="12"/>
      <c r="IT579" s="12"/>
      <c r="IU579" s="12"/>
      <c r="IV579" s="12"/>
    </row>
    <row r="580" spans="1:256">
      <c r="A580" s="12"/>
      <c r="B580" s="137"/>
      <c r="C580" s="1801"/>
      <c r="D580" s="221"/>
      <c r="E580" s="198"/>
      <c r="F580" s="197"/>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c r="GH580" s="12"/>
      <c r="GI580" s="12"/>
      <c r="GJ580" s="12"/>
      <c r="GK580" s="12"/>
      <c r="GL580" s="12"/>
      <c r="GM580" s="12"/>
      <c r="GN580" s="12"/>
      <c r="GO580" s="12"/>
      <c r="GP580" s="12"/>
      <c r="GQ580" s="12"/>
      <c r="GR580" s="12"/>
      <c r="GS580" s="12"/>
      <c r="GT580" s="12"/>
      <c r="GU580" s="12"/>
      <c r="GV580" s="12"/>
      <c r="GW580" s="12"/>
      <c r="GX580" s="12"/>
      <c r="GY580" s="12"/>
      <c r="GZ580" s="12"/>
      <c r="HA580" s="12"/>
      <c r="HB580" s="12"/>
      <c r="HC580" s="12"/>
      <c r="HD580" s="12"/>
      <c r="HE580" s="12"/>
      <c r="HF580" s="12"/>
      <c r="HG580" s="12"/>
      <c r="HH580" s="12"/>
      <c r="HI580" s="12"/>
      <c r="HJ580" s="12"/>
      <c r="HK580" s="12"/>
      <c r="HL580" s="12"/>
      <c r="HM580" s="12"/>
      <c r="HN580" s="12"/>
      <c r="HO580" s="12"/>
      <c r="HP580" s="12"/>
      <c r="HQ580" s="12"/>
      <c r="HR580" s="12"/>
      <c r="HS580" s="12"/>
      <c r="HT580" s="12"/>
      <c r="HU580" s="12"/>
      <c r="HV580" s="12"/>
      <c r="HW580" s="12"/>
      <c r="HX580" s="12"/>
      <c r="HY580" s="12"/>
      <c r="HZ580" s="12"/>
      <c r="IA580" s="12"/>
      <c r="IB580" s="12"/>
      <c r="IC580" s="12"/>
      <c r="ID580" s="12"/>
      <c r="IE580" s="12"/>
      <c r="IF580" s="12"/>
      <c r="IG580" s="12"/>
      <c r="IH580" s="12"/>
      <c r="II580" s="12"/>
      <c r="IJ580" s="12"/>
      <c r="IK580" s="12"/>
      <c r="IL580" s="12"/>
      <c r="IM580" s="12"/>
      <c r="IN580" s="12"/>
      <c r="IO580" s="12"/>
      <c r="IP580" s="12"/>
      <c r="IQ580" s="12"/>
      <c r="IR580" s="12"/>
      <c r="IS580" s="12"/>
      <c r="IT580" s="12"/>
      <c r="IU580" s="12"/>
      <c r="IV580" s="12"/>
    </row>
    <row r="581" spans="1:256" ht="42">
      <c r="A581" s="234" t="s">
        <v>313</v>
      </c>
      <c r="B581" s="233" t="s">
        <v>312</v>
      </c>
      <c r="C581" s="1779"/>
      <c r="D581" s="232"/>
      <c r="E581" s="232"/>
      <c r="F581" s="23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c r="FS581" s="12"/>
      <c r="FT581" s="12"/>
      <c r="FU581" s="12"/>
      <c r="FV581" s="12"/>
      <c r="FW581" s="12"/>
      <c r="FX581" s="12"/>
      <c r="FY581" s="12"/>
      <c r="FZ581" s="12"/>
      <c r="GA581" s="12"/>
      <c r="GB581" s="12"/>
      <c r="GC581" s="12"/>
      <c r="GD581" s="12"/>
      <c r="GE581" s="12"/>
      <c r="GF581" s="12"/>
      <c r="GG581" s="12"/>
      <c r="GH581" s="12"/>
      <c r="GI581" s="12"/>
      <c r="GJ581" s="12"/>
      <c r="GK581" s="12"/>
      <c r="GL581" s="12"/>
      <c r="GM581" s="12"/>
      <c r="GN581" s="12"/>
      <c r="GO581" s="12"/>
      <c r="GP581" s="12"/>
      <c r="GQ581" s="12"/>
      <c r="GR581" s="12"/>
      <c r="GS581" s="12"/>
      <c r="GT581" s="12"/>
      <c r="GU581" s="12"/>
      <c r="GV581" s="12"/>
      <c r="GW581" s="12"/>
      <c r="GX581" s="12"/>
      <c r="GY581" s="12"/>
      <c r="GZ581" s="12"/>
      <c r="HA581" s="12"/>
      <c r="HB581" s="12"/>
      <c r="HC581" s="12"/>
      <c r="HD581" s="12"/>
      <c r="HE581" s="12"/>
      <c r="HF581" s="12"/>
      <c r="HG581" s="12"/>
      <c r="HH581" s="12"/>
      <c r="HI581" s="12"/>
      <c r="HJ581" s="12"/>
      <c r="HK581" s="12"/>
      <c r="HL581" s="12"/>
      <c r="HM581" s="12"/>
      <c r="HN581" s="12"/>
      <c r="HO581" s="12"/>
      <c r="HP581" s="12"/>
      <c r="HQ581" s="12"/>
      <c r="HR581" s="12"/>
      <c r="HS581" s="12"/>
      <c r="HT581" s="12"/>
      <c r="HU581" s="12"/>
      <c r="HV581" s="12"/>
      <c r="HW581" s="12"/>
      <c r="HX581" s="12"/>
      <c r="HY581" s="12"/>
      <c r="HZ581" s="12"/>
      <c r="IA581" s="12"/>
      <c r="IB581" s="12"/>
      <c r="IC581" s="12"/>
      <c r="ID581" s="12"/>
      <c r="IE581" s="12"/>
      <c r="IF581" s="12"/>
      <c r="IG581" s="12"/>
      <c r="IH581" s="12"/>
      <c r="II581" s="12"/>
      <c r="IJ581" s="12"/>
      <c r="IK581" s="12"/>
      <c r="IL581" s="12"/>
      <c r="IM581" s="12"/>
      <c r="IN581" s="12"/>
      <c r="IO581" s="12"/>
      <c r="IP581" s="12"/>
      <c r="IQ581" s="12"/>
      <c r="IR581" s="12"/>
      <c r="IS581" s="12"/>
      <c r="IT581" s="12"/>
      <c r="IU581" s="12"/>
      <c r="IV581" s="12"/>
    </row>
    <row r="582" spans="1:256" ht="14">
      <c r="A582" s="227"/>
      <c r="B582" s="231" t="s">
        <v>307</v>
      </c>
      <c r="C582" s="1795" t="s">
        <v>311</v>
      </c>
      <c r="D582" s="230">
        <v>26</v>
      </c>
      <c r="E582" s="198"/>
      <c r="F582" s="195"/>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c r="FS582" s="12"/>
      <c r="FT582" s="12"/>
      <c r="FU582" s="12"/>
      <c r="FV582" s="12"/>
      <c r="FW582" s="12"/>
      <c r="FX582" s="12"/>
      <c r="FY582" s="12"/>
      <c r="FZ582" s="12"/>
      <c r="GA582" s="12"/>
      <c r="GB582" s="12"/>
      <c r="GC582" s="12"/>
      <c r="GD582" s="12"/>
      <c r="GE582" s="12"/>
      <c r="GF582" s="12"/>
      <c r="GG582" s="12"/>
      <c r="GH582" s="12"/>
      <c r="GI582" s="12"/>
      <c r="GJ582" s="12"/>
      <c r="GK582" s="12"/>
      <c r="GL582" s="12"/>
      <c r="GM582" s="12"/>
      <c r="GN582" s="12"/>
      <c r="GO582" s="12"/>
      <c r="GP582" s="12"/>
      <c r="GQ582" s="12"/>
      <c r="GR582" s="12"/>
      <c r="GS582" s="12"/>
      <c r="GT582" s="12"/>
      <c r="GU582" s="12"/>
      <c r="GV582" s="12"/>
      <c r="GW582" s="12"/>
      <c r="GX582" s="12"/>
      <c r="GY582" s="12"/>
      <c r="GZ582" s="12"/>
      <c r="HA582" s="12"/>
      <c r="HB582" s="12"/>
      <c r="HC582" s="12"/>
      <c r="HD582" s="12"/>
      <c r="HE582" s="12"/>
      <c r="HF582" s="12"/>
      <c r="HG582" s="12"/>
      <c r="HH582" s="12"/>
      <c r="HI582" s="12"/>
      <c r="HJ582" s="12"/>
      <c r="HK582" s="12"/>
      <c r="HL582" s="12"/>
      <c r="HM582" s="12"/>
      <c r="HN582" s="12"/>
      <c r="HO582" s="12"/>
      <c r="HP582" s="12"/>
      <c r="HQ582" s="12"/>
      <c r="HR582" s="12"/>
      <c r="HS582" s="12"/>
      <c r="HT582" s="12"/>
      <c r="HU582" s="12"/>
      <c r="HV582" s="12"/>
      <c r="HW582" s="12"/>
      <c r="HX582" s="12"/>
      <c r="HY582" s="12"/>
      <c r="HZ582" s="12"/>
      <c r="IA582" s="12"/>
      <c r="IB582" s="12"/>
      <c r="IC582" s="12"/>
      <c r="ID582" s="12"/>
      <c r="IE582" s="12"/>
      <c r="IF582" s="12"/>
      <c r="IG582" s="12"/>
      <c r="IH582" s="12"/>
      <c r="II582" s="12"/>
      <c r="IJ582" s="12"/>
      <c r="IK582" s="12"/>
      <c r="IL582" s="12"/>
      <c r="IM582" s="12"/>
      <c r="IN582" s="12"/>
      <c r="IO582" s="12"/>
      <c r="IP582" s="12"/>
      <c r="IQ582" s="12"/>
      <c r="IR582" s="12"/>
      <c r="IS582" s="12"/>
      <c r="IT582" s="12"/>
      <c r="IU582" s="12"/>
      <c r="IV582" s="12"/>
    </row>
    <row r="583" spans="1:256" ht="16">
      <c r="A583" s="227"/>
      <c r="B583" s="157"/>
      <c r="C583" s="1795"/>
      <c r="D583" s="230"/>
      <c r="E583" s="136"/>
      <c r="F583" s="141"/>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c r="FS583" s="12"/>
      <c r="FT583" s="12"/>
      <c r="FU583" s="12"/>
      <c r="FV583" s="12"/>
      <c r="FW583" s="12"/>
      <c r="FX583" s="12"/>
      <c r="FY583" s="12"/>
      <c r="FZ583" s="12"/>
      <c r="GA583" s="12"/>
      <c r="GB583" s="12"/>
      <c r="GC583" s="12"/>
      <c r="GD583" s="12"/>
      <c r="GE583" s="12"/>
      <c r="GF583" s="12"/>
      <c r="GG583" s="12"/>
      <c r="GH583" s="12"/>
      <c r="GI583" s="12"/>
      <c r="GJ583" s="12"/>
      <c r="GK583" s="12"/>
      <c r="GL583" s="12"/>
      <c r="GM583" s="12"/>
      <c r="GN583" s="12"/>
      <c r="GO583" s="12"/>
      <c r="GP583" s="12"/>
      <c r="GQ583" s="12"/>
      <c r="GR583" s="12"/>
      <c r="GS583" s="12"/>
      <c r="GT583" s="12"/>
      <c r="GU583" s="12"/>
      <c r="GV583" s="12"/>
      <c r="GW583" s="12"/>
      <c r="GX583" s="12"/>
      <c r="GY583" s="12"/>
      <c r="GZ583" s="12"/>
      <c r="HA583" s="12"/>
      <c r="HB583" s="12"/>
      <c r="HC583" s="12"/>
      <c r="HD583" s="12"/>
      <c r="HE583" s="12"/>
      <c r="HF583" s="12"/>
      <c r="HG583" s="12"/>
      <c r="HH583" s="12"/>
      <c r="HI583" s="12"/>
      <c r="HJ583" s="12"/>
      <c r="HK583" s="12"/>
      <c r="HL583" s="12"/>
      <c r="HM583" s="12"/>
      <c r="HN583" s="12"/>
      <c r="HO583" s="12"/>
      <c r="HP583" s="12"/>
      <c r="HQ583" s="12"/>
      <c r="HR583" s="12"/>
      <c r="HS583" s="12"/>
      <c r="HT583" s="12"/>
      <c r="HU583" s="12"/>
      <c r="HV583" s="12"/>
      <c r="HW583" s="12"/>
      <c r="HX583" s="12"/>
      <c r="HY583" s="12"/>
      <c r="HZ583" s="12"/>
      <c r="IA583" s="12"/>
      <c r="IB583" s="12"/>
      <c r="IC583" s="12"/>
      <c r="ID583" s="12"/>
      <c r="IE583" s="12"/>
      <c r="IF583" s="12"/>
      <c r="IG583" s="12"/>
      <c r="IH583" s="12"/>
      <c r="II583" s="12"/>
      <c r="IJ583" s="12"/>
      <c r="IK583" s="12"/>
      <c r="IL583" s="12"/>
      <c r="IM583" s="12"/>
      <c r="IN583" s="12"/>
      <c r="IO583" s="12"/>
      <c r="IP583" s="12"/>
      <c r="IQ583" s="12"/>
      <c r="IR583" s="12"/>
      <c r="IS583" s="12"/>
      <c r="IT583" s="12"/>
      <c r="IU583" s="12"/>
      <c r="IV583" s="12"/>
    </row>
    <row r="584" spans="1:256" ht="16">
      <c r="A584" s="227"/>
      <c r="B584" s="157" t="s">
        <v>310</v>
      </c>
      <c r="C584" s="1795"/>
      <c r="D584" s="230"/>
      <c r="E584" s="136"/>
      <c r="F584" s="141"/>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c r="FS584" s="12"/>
      <c r="FT584" s="12"/>
      <c r="FU584" s="12"/>
      <c r="FV584" s="12"/>
      <c r="FW584" s="12"/>
      <c r="FX584" s="12"/>
      <c r="FY584" s="12"/>
      <c r="FZ584" s="12"/>
      <c r="GA584" s="12"/>
      <c r="GB584" s="12"/>
      <c r="GC584" s="12"/>
      <c r="GD584" s="12"/>
      <c r="GE584" s="12"/>
      <c r="GF584" s="12"/>
      <c r="GG584" s="12"/>
      <c r="GH584" s="12"/>
      <c r="GI584" s="12"/>
      <c r="GJ584" s="12"/>
      <c r="GK584" s="12"/>
      <c r="GL584" s="12"/>
      <c r="GM584" s="12"/>
      <c r="GN584" s="12"/>
      <c r="GO584" s="12"/>
      <c r="GP584" s="12"/>
      <c r="GQ584" s="12"/>
      <c r="GR584" s="12"/>
      <c r="GS584" s="12"/>
      <c r="GT584" s="12"/>
      <c r="GU584" s="12"/>
      <c r="GV584" s="12"/>
      <c r="GW584" s="12"/>
      <c r="GX584" s="12"/>
      <c r="GY584" s="12"/>
      <c r="GZ584" s="12"/>
      <c r="HA584" s="12"/>
      <c r="HB584" s="12"/>
      <c r="HC584" s="12"/>
      <c r="HD584" s="12"/>
      <c r="HE584" s="12"/>
      <c r="HF584" s="12"/>
      <c r="HG584" s="12"/>
      <c r="HH584" s="12"/>
      <c r="HI584" s="12"/>
      <c r="HJ584" s="12"/>
      <c r="HK584" s="12"/>
      <c r="HL584" s="12"/>
      <c r="HM584" s="12"/>
      <c r="HN584" s="12"/>
      <c r="HO584" s="12"/>
      <c r="HP584" s="12"/>
      <c r="HQ584" s="12"/>
      <c r="HR584" s="12"/>
      <c r="HS584" s="12"/>
      <c r="HT584" s="12"/>
      <c r="HU584" s="12"/>
      <c r="HV584" s="12"/>
      <c r="HW584" s="12"/>
      <c r="HX584" s="12"/>
      <c r="HY584" s="12"/>
      <c r="HZ584" s="12"/>
      <c r="IA584" s="12"/>
      <c r="IB584" s="12"/>
      <c r="IC584" s="12"/>
      <c r="ID584" s="12"/>
      <c r="IE584" s="12"/>
      <c r="IF584" s="12"/>
      <c r="IG584" s="12"/>
      <c r="IH584" s="12"/>
      <c r="II584" s="12"/>
      <c r="IJ584" s="12"/>
      <c r="IK584" s="12"/>
      <c r="IL584" s="12"/>
      <c r="IM584" s="12"/>
      <c r="IN584" s="12"/>
      <c r="IO584" s="12"/>
      <c r="IP584" s="12"/>
      <c r="IQ584" s="12"/>
      <c r="IR584" s="12"/>
      <c r="IS584" s="12"/>
      <c r="IT584" s="12"/>
      <c r="IU584" s="12"/>
      <c r="IV584" s="12"/>
    </row>
    <row r="585" spans="1:256" ht="14">
      <c r="A585" s="227"/>
      <c r="B585" s="157" t="s">
        <v>309</v>
      </c>
      <c r="C585" s="1795" t="s">
        <v>7</v>
      </c>
      <c r="D585" s="230">
        <v>13</v>
      </c>
      <c r="E585" s="198"/>
      <c r="F585" s="195"/>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c r="FS585" s="12"/>
      <c r="FT585" s="12"/>
      <c r="FU585" s="12"/>
      <c r="FV585" s="12"/>
      <c r="FW585" s="12"/>
      <c r="FX585" s="12"/>
      <c r="FY585" s="12"/>
      <c r="FZ585" s="12"/>
      <c r="GA585" s="12"/>
      <c r="GB585" s="12"/>
      <c r="GC585" s="12"/>
      <c r="GD585" s="12"/>
      <c r="GE585" s="12"/>
      <c r="GF585" s="12"/>
      <c r="GG585" s="12"/>
      <c r="GH585" s="12"/>
      <c r="GI585" s="12"/>
      <c r="GJ585" s="12"/>
      <c r="GK585" s="12"/>
      <c r="GL585" s="12"/>
      <c r="GM585" s="12"/>
      <c r="GN585" s="12"/>
      <c r="GO585" s="12"/>
      <c r="GP585" s="12"/>
      <c r="GQ585" s="12"/>
      <c r="GR585" s="12"/>
      <c r="GS585" s="12"/>
      <c r="GT585" s="12"/>
      <c r="GU585" s="12"/>
      <c r="GV585" s="12"/>
      <c r="GW585" s="12"/>
      <c r="GX585" s="12"/>
      <c r="GY585" s="12"/>
      <c r="GZ585" s="12"/>
      <c r="HA585" s="12"/>
      <c r="HB585" s="12"/>
      <c r="HC585" s="12"/>
      <c r="HD585" s="12"/>
      <c r="HE585" s="12"/>
      <c r="HF585" s="12"/>
      <c r="HG585" s="12"/>
      <c r="HH585" s="12"/>
      <c r="HI585" s="12"/>
      <c r="HJ585" s="12"/>
      <c r="HK585" s="12"/>
      <c r="HL585" s="12"/>
      <c r="HM585" s="12"/>
      <c r="HN585" s="12"/>
      <c r="HO585" s="12"/>
      <c r="HP585" s="12"/>
      <c r="HQ585" s="12"/>
      <c r="HR585" s="12"/>
      <c r="HS585" s="12"/>
      <c r="HT585" s="12"/>
      <c r="HU585" s="12"/>
      <c r="HV585" s="12"/>
      <c r="HW585" s="12"/>
      <c r="HX585" s="12"/>
      <c r="HY585" s="12"/>
      <c r="HZ585" s="12"/>
      <c r="IA585" s="12"/>
      <c r="IB585" s="12"/>
      <c r="IC585" s="12"/>
      <c r="ID585" s="12"/>
      <c r="IE585" s="12"/>
      <c r="IF585" s="12"/>
      <c r="IG585" s="12"/>
      <c r="IH585" s="12"/>
      <c r="II585" s="12"/>
      <c r="IJ585" s="12"/>
      <c r="IK585" s="12"/>
      <c r="IL585" s="12"/>
      <c r="IM585" s="12"/>
      <c r="IN585" s="12"/>
      <c r="IO585" s="12"/>
      <c r="IP585" s="12"/>
      <c r="IQ585" s="12"/>
      <c r="IR585" s="12"/>
      <c r="IS585" s="12"/>
      <c r="IT585" s="12"/>
      <c r="IU585" s="12"/>
      <c r="IV585" s="12"/>
    </row>
    <row r="586" spans="1:256" ht="16">
      <c r="A586" s="227"/>
      <c r="B586" s="157"/>
      <c r="C586" s="1795"/>
      <c r="D586" s="230"/>
      <c r="E586" s="136"/>
      <c r="F586" s="141"/>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c r="FS586" s="12"/>
      <c r="FT586" s="12"/>
      <c r="FU586" s="12"/>
      <c r="FV586" s="12"/>
      <c r="FW586" s="12"/>
      <c r="FX586" s="12"/>
      <c r="FY586" s="12"/>
      <c r="FZ586" s="12"/>
      <c r="GA586" s="12"/>
      <c r="GB586" s="12"/>
      <c r="GC586" s="12"/>
      <c r="GD586" s="12"/>
      <c r="GE586" s="12"/>
      <c r="GF586" s="12"/>
      <c r="GG586" s="12"/>
      <c r="GH586" s="12"/>
      <c r="GI586" s="12"/>
      <c r="GJ586" s="12"/>
      <c r="GK586" s="12"/>
      <c r="GL586" s="12"/>
      <c r="GM586" s="12"/>
      <c r="GN586" s="12"/>
      <c r="GO586" s="12"/>
      <c r="GP586" s="12"/>
      <c r="GQ586" s="12"/>
      <c r="GR586" s="12"/>
      <c r="GS586" s="12"/>
      <c r="GT586" s="12"/>
      <c r="GU586" s="12"/>
      <c r="GV586" s="12"/>
      <c r="GW586" s="12"/>
      <c r="GX586" s="12"/>
      <c r="GY586" s="12"/>
      <c r="GZ586" s="12"/>
      <c r="HA586" s="12"/>
      <c r="HB586" s="12"/>
      <c r="HC586" s="12"/>
      <c r="HD586" s="12"/>
      <c r="HE586" s="12"/>
      <c r="HF586" s="12"/>
      <c r="HG586" s="12"/>
      <c r="HH586" s="12"/>
      <c r="HI586" s="12"/>
      <c r="HJ586" s="12"/>
      <c r="HK586" s="12"/>
      <c r="HL586" s="12"/>
      <c r="HM586" s="12"/>
      <c r="HN586" s="12"/>
      <c r="HO586" s="12"/>
      <c r="HP586" s="12"/>
      <c r="HQ586" s="12"/>
      <c r="HR586" s="12"/>
      <c r="HS586" s="12"/>
      <c r="HT586" s="12"/>
      <c r="HU586" s="12"/>
      <c r="HV586" s="12"/>
      <c r="HW586" s="12"/>
      <c r="HX586" s="12"/>
      <c r="HY586" s="12"/>
      <c r="HZ586" s="12"/>
      <c r="IA586" s="12"/>
      <c r="IB586" s="12"/>
      <c r="IC586" s="12"/>
      <c r="ID586" s="12"/>
      <c r="IE586" s="12"/>
      <c r="IF586" s="12"/>
      <c r="IG586" s="12"/>
      <c r="IH586" s="12"/>
      <c r="II586" s="12"/>
      <c r="IJ586" s="12"/>
      <c r="IK586" s="12"/>
      <c r="IL586" s="12"/>
      <c r="IM586" s="12"/>
      <c r="IN586" s="12"/>
      <c r="IO586" s="12"/>
      <c r="IP586" s="12"/>
      <c r="IQ586" s="12"/>
      <c r="IR586" s="12"/>
      <c r="IS586" s="12"/>
      <c r="IT586" s="12"/>
      <c r="IU586" s="12"/>
      <c r="IV586" s="12"/>
    </row>
    <row r="587" spans="1:256" ht="16">
      <c r="A587" s="227"/>
      <c r="B587" s="157" t="s">
        <v>308</v>
      </c>
      <c r="C587" s="1795"/>
      <c r="D587" s="230"/>
      <c r="E587" s="136"/>
      <c r="F587" s="141"/>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c r="FS587" s="12"/>
      <c r="FT587" s="12"/>
      <c r="FU587" s="12"/>
      <c r="FV587" s="12"/>
      <c r="FW587" s="12"/>
      <c r="FX587" s="12"/>
      <c r="FY587" s="12"/>
      <c r="FZ587" s="12"/>
      <c r="GA587" s="12"/>
      <c r="GB587" s="12"/>
      <c r="GC587" s="12"/>
      <c r="GD587" s="12"/>
      <c r="GE587" s="12"/>
      <c r="GF587" s="12"/>
      <c r="GG587" s="12"/>
      <c r="GH587" s="12"/>
      <c r="GI587" s="12"/>
      <c r="GJ587" s="12"/>
      <c r="GK587" s="12"/>
      <c r="GL587" s="12"/>
      <c r="GM587" s="12"/>
      <c r="GN587" s="12"/>
      <c r="GO587" s="12"/>
      <c r="GP587" s="12"/>
      <c r="GQ587" s="12"/>
      <c r="GR587" s="12"/>
      <c r="GS587" s="12"/>
      <c r="GT587" s="12"/>
      <c r="GU587" s="12"/>
      <c r="GV587" s="12"/>
      <c r="GW587" s="12"/>
      <c r="GX587" s="12"/>
      <c r="GY587" s="12"/>
      <c r="GZ587" s="12"/>
      <c r="HA587" s="12"/>
      <c r="HB587" s="12"/>
      <c r="HC587" s="12"/>
      <c r="HD587" s="12"/>
      <c r="HE587" s="12"/>
      <c r="HF587" s="12"/>
      <c r="HG587" s="12"/>
      <c r="HH587" s="12"/>
      <c r="HI587" s="12"/>
      <c r="HJ587" s="12"/>
      <c r="HK587" s="12"/>
      <c r="HL587" s="12"/>
      <c r="HM587" s="12"/>
      <c r="HN587" s="12"/>
      <c r="HO587" s="12"/>
      <c r="HP587" s="12"/>
      <c r="HQ587" s="12"/>
      <c r="HR587" s="12"/>
      <c r="HS587" s="12"/>
      <c r="HT587" s="12"/>
      <c r="HU587" s="12"/>
      <c r="HV587" s="12"/>
      <c r="HW587" s="12"/>
      <c r="HX587" s="12"/>
      <c r="HY587" s="12"/>
      <c r="HZ587" s="12"/>
      <c r="IA587" s="12"/>
      <c r="IB587" s="12"/>
      <c r="IC587" s="12"/>
      <c r="ID587" s="12"/>
      <c r="IE587" s="12"/>
      <c r="IF587" s="12"/>
      <c r="IG587" s="12"/>
      <c r="IH587" s="12"/>
      <c r="II587" s="12"/>
      <c r="IJ587" s="12"/>
      <c r="IK587" s="12"/>
      <c r="IL587" s="12"/>
      <c r="IM587" s="12"/>
      <c r="IN587" s="12"/>
      <c r="IO587" s="12"/>
      <c r="IP587" s="12"/>
      <c r="IQ587" s="12"/>
      <c r="IR587" s="12"/>
      <c r="IS587" s="12"/>
      <c r="IT587" s="12"/>
      <c r="IU587" s="12"/>
      <c r="IV587" s="12"/>
    </row>
    <row r="588" spans="1:256" ht="14">
      <c r="A588" s="227"/>
      <c r="B588" s="231" t="s">
        <v>307</v>
      </c>
      <c r="C588" s="1795" t="s">
        <v>7</v>
      </c>
      <c r="D588" s="230">
        <v>13</v>
      </c>
      <c r="E588" s="198"/>
      <c r="F588" s="195"/>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c r="FS588" s="12"/>
      <c r="FT588" s="12"/>
      <c r="FU588" s="12"/>
      <c r="FV588" s="12"/>
      <c r="FW588" s="12"/>
      <c r="FX588" s="12"/>
      <c r="FY588" s="12"/>
      <c r="FZ588" s="12"/>
      <c r="GA588" s="12"/>
      <c r="GB588" s="12"/>
      <c r="GC588" s="12"/>
      <c r="GD588" s="12"/>
      <c r="GE588" s="12"/>
      <c r="GF588" s="12"/>
      <c r="GG588" s="12"/>
      <c r="GH588" s="12"/>
      <c r="GI588" s="12"/>
      <c r="GJ588" s="12"/>
      <c r="GK588" s="12"/>
      <c r="GL588" s="12"/>
      <c r="GM588" s="12"/>
      <c r="GN588" s="12"/>
      <c r="GO588" s="12"/>
      <c r="GP588" s="12"/>
      <c r="GQ588" s="12"/>
      <c r="GR588" s="12"/>
      <c r="GS588" s="12"/>
      <c r="GT588" s="12"/>
      <c r="GU588" s="12"/>
      <c r="GV588" s="12"/>
      <c r="GW588" s="12"/>
      <c r="GX588" s="12"/>
      <c r="GY588" s="12"/>
      <c r="GZ588" s="12"/>
      <c r="HA588" s="12"/>
      <c r="HB588" s="12"/>
      <c r="HC588" s="12"/>
      <c r="HD588" s="12"/>
      <c r="HE588" s="12"/>
      <c r="HF588" s="12"/>
      <c r="HG588" s="12"/>
      <c r="HH588" s="12"/>
      <c r="HI588" s="12"/>
      <c r="HJ588" s="12"/>
      <c r="HK588" s="12"/>
      <c r="HL588" s="12"/>
      <c r="HM588" s="12"/>
      <c r="HN588" s="12"/>
      <c r="HO588" s="12"/>
      <c r="HP588" s="12"/>
      <c r="HQ588" s="12"/>
      <c r="HR588" s="12"/>
      <c r="HS588" s="12"/>
      <c r="HT588" s="12"/>
      <c r="HU588" s="12"/>
      <c r="HV588" s="12"/>
      <c r="HW588" s="12"/>
      <c r="HX588" s="12"/>
      <c r="HY588" s="12"/>
      <c r="HZ588" s="12"/>
      <c r="IA588" s="12"/>
      <c r="IB588" s="12"/>
      <c r="IC588" s="12"/>
      <c r="ID588" s="12"/>
      <c r="IE588" s="12"/>
      <c r="IF588" s="12"/>
      <c r="IG588" s="12"/>
      <c r="IH588" s="12"/>
      <c r="II588" s="12"/>
      <c r="IJ588" s="12"/>
      <c r="IK588" s="12"/>
      <c r="IL588" s="12"/>
      <c r="IM588" s="12"/>
      <c r="IN588" s="12"/>
      <c r="IO588" s="12"/>
      <c r="IP588" s="12"/>
      <c r="IQ588" s="12"/>
      <c r="IR588" s="12"/>
      <c r="IS588" s="12"/>
      <c r="IT588" s="12"/>
      <c r="IU588" s="12"/>
      <c r="IV588" s="12"/>
    </row>
    <row r="589" spans="1:256" ht="16">
      <c r="A589" s="227"/>
      <c r="B589" s="157"/>
      <c r="C589" s="1795"/>
      <c r="D589" s="230"/>
      <c r="E589" s="136"/>
      <c r="F589" s="141"/>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c r="FS589" s="12"/>
      <c r="FT589" s="12"/>
      <c r="FU589" s="12"/>
      <c r="FV589" s="12"/>
      <c r="FW589" s="12"/>
      <c r="FX589" s="12"/>
      <c r="FY589" s="12"/>
      <c r="FZ589" s="12"/>
      <c r="GA589" s="12"/>
      <c r="GB589" s="12"/>
      <c r="GC589" s="12"/>
      <c r="GD589" s="12"/>
      <c r="GE589" s="12"/>
      <c r="GF589" s="12"/>
      <c r="GG589" s="12"/>
      <c r="GH589" s="12"/>
      <c r="GI589" s="12"/>
      <c r="GJ589" s="12"/>
      <c r="GK589" s="12"/>
      <c r="GL589" s="12"/>
      <c r="GM589" s="12"/>
      <c r="GN589" s="12"/>
      <c r="GO589" s="12"/>
      <c r="GP589" s="12"/>
      <c r="GQ589" s="12"/>
      <c r="GR589" s="12"/>
      <c r="GS589" s="12"/>
      <c r="GT589" s="12"/>
      <c r="GU589" s="12"/>
      <c r="GV589" s="12"/>
      <c r="GW589" s="12"/>
      <c r="GX589" s="12"/>
      <c r="GY589" s="12"/>
      <c r="GZ589" s="12"/>
      <c r="HA589" s="12"/>
      <c r="HB589" s="12"/>
      <c r="HC589" s="12"/>
      <c r="HD589" s="12"/>
      <c r="HE589" s="12"/>
      <c r="HF589" s="12"/>
      <c r="HG589" s="12"/>
      <c r="HH589" s="12"/>
      <c r="HI589" s="12"/>
      <c r="HJ589" s="12"/>
      <c r="HK589" s="12"/>
      <c r="HL589" s="12"/>
      <c r="HM589" s="12"/>
      <c r="HN589" s="12"/>
      <c r="HO589" s="12"/>
      <c r="HP589" s="12"/>
      <c r="HQ589" s="12"/>
      <c r="HR589" s="12"/>
      <c r="HS589" s="12"/>
      <c r="HT589" s="12"/>
      <c r="HU589" s="12"/>
      <c r="HV589" s="12"/>
      <c r="HW589" s="12"/>
      <c r="HX589" s="12"/>
      <c r="HY589" s="12"/>
      <c r="HZ589" s="12"/>
      <c r="IA589" s="12"/>
      <c r="IB589" s="12"/>
      <c r="IC589" s="12"/>
      <c r="ID589" s="12"/>
      <c r="IE589" s="12"/>
      <c r="IF589" s="12"/>
      <c r="IG589" s="12"/>
      <c r="IH589" s="12"/>
      <c r="II589" s="12"/>
      <c r="IJ589" s="12"/>
      <c r="IK589" s="12"/>
      <c r="IL589" s="12"/>
      <c r="IM589" s="12"/>
      <c r="IN589" s="12"/>
      <c r="IO589" s="12"/>
      <c r="IP589" s="12"/>
      <c r="IQ589" s="12"/>
      <c r="IR589" s="12"/>
      <c r="IS589" s="12"/>
      <c r="IT589" s="12"/>
      <c r="IU589" s="12"/>
      <c r="IV589" s="12"/>
    </row>
    <row r="590" spans="1:256" ht="14">
      <c r="A590" s="227"/>
      <c r="B590" s="226" t="s">
        <v>306</v>
      </c>
      <c r="C590" s="1809"/>
      <c r="D590" s="225"/>
      <c r="E590" s="229"/>
      <c r="F590" s="228"/>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c r="FS590" s="12"/>
      <c r="FT590" s="12"/>
      <c r="FU590" s="12"/>
      <c r="FV590" s="12"/>
      <c r="FW590" s="12"/>
      <c r="FX590" s="12"/>
      <c r="FY590" s="12"/>
      <c r="FZ590" s="12"/>
      <c r="GA590" s="12"/>
      <c r="GB590" s="12"/>
      <c r="GC590" s="12"/>
      <c r="GD590" s="12"/>
      <c r="GE590" s="12"/>
      <c r="GF590" s="12"/>
      <c r="GG590" s="12"/>
      <c r="GH590" s="12"/>
      <c r="GI590" s="12"/>
      <c r="GJ590" s="12"/>
      <c r="GK590" s="12"/>
      <c r="GL590" s="12"/>
      <c r="GM590" s="12"/>
      <c r="GN590" s="12"/>
      <c r="GO590" s="12"/>
      <c r="GP590" s="12"/>
      <c r="GQ590" s="12"/>
      <c r="GR590" s="12"/>
      <c r="GS590" s="12"/>
      <c r="GT590" s="12"/>
      <c r="GU590" s="12"/>
      <c r="GV590" s="12"/>
      <c r="GW590" s="12"/>
      <c r="GX590" s="12"/>
      <c r="GY590" s="12"/>
      <c r="GZ590" s="12"/>
      <c r="HA590" s="12"/>
      <c r="HB590" s="12"/>
      <c r="HC590" s="12"/>
      <c r="HD590" s="12"/>
      <c r="HE590" s="12"/>
      <c r="HF590" s="12"/>
      <c r="HG590" s="12"/>
      <c r="HH590" s="12"/>
      <c r="HI590" s="12"/>
      <c r="HJ590" s="12"/>
      <c r="HK590" s="12"/>
      <c r="HL590" s="12"/>
      <c r="HM590" s="12"/>
      <c r="HN590" s="12"/>
      <c r="HO590" s="12"/>
      <c r="HP590" s="12"/>
      <c r="HQ590" s="12"/>
      <c r="HR590" s="12"/>
      <c r="HS590" s="12"/>
      <c r="HT590" s="12"/>
      <c r="HU590" s="12"/>
      <c r="HV590" s="12"/>
      <c r="HW590" s="12"/>
      <c r="HX590" s="12"/>
      <c r="HY590" s="12"/>
      <c r="HZ590" s="12"/>
      <c r="IA590" s="12"/>
      <c r="IB590" s="12"/>
      <c r="IC590" s="12"/>
      <c r="ID590" s="12"/>
      <c r="IE590" s="12"/>
      <c r="IF590" s="12"/>
      <c r="IG590" s="12"/>
      <c r="IH590" s="12"/>
      <c r="II590" s="12"/>
      <c r="IJ590" s="12"/>
      <c r="IK590" s="12"/>
      <c r="IL590" s="12"/>
      <c r="IM590" s="12"/>
      <c r="IN590" s="12"/>
      <c r="IO590" s="12"/>
      <c r="IP590" s="12"/>
      <c r="IQ590" s="12"/>
      <c r="IR590" s="12"/>
      <c r="IS590" s="12"/>
      <c r="IT590" s="12"/>
      <c r="IU590" s="12"/>
      <c r="IV590" s="12"/>
    </row>
    <row r="591" spans="1:256" ht="14">
      <c r="A591" s="227"/>
      <c r="B591" s="226" t="s">
        <v>305</v>
      </c>
      <c r="C591" s="1809" t="s">
        <v>7</v>
      </c>
      <c r="D591" s="225">
        <v>13</v>
      </c>
      <c r="E591" s="224"/>
      <c r="F591" s="223"/>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c r="FS591" s="12"/>
      <c r="FT591" s="12"/>
      <c r="FU591" s="12"/>
      <c r="FV591" s="12"/>
      <c r="FW591" s="12"/>
      <c r="FX591" s="12"/>
      <c r="FY591" s="12"/>
      <c r="FZ591" s="12"/>
      <c r="GA591" s="12"/>
      <c r="GB591" s="12"/>
      <c r="GC591" s="12"/>
      <c r="GD591" s="12"/>
      <c r="GE591" s="12"/>
      <c r="GF591" s="12"/>
      <c r="GG591" s="12"/>
      <c r="GH591" s="12"/>
      <c r="GI591" s="12"/>
      <c r="GJ591" s="12"/>
      <c r="GK591" s="12"/>
      <c r="GL591" s="12"/>
      <c r="GM591" s="12"/>
      <c r="GN591" s="12"/>
      <c r="GO591" s="12"/>
      <c r="GP591" s="12"/>
      <c r="GQ591" s="12"/>
      <c r="GR591" s="12"/>
      <c r="GS591" s="12"/>
      <c r="GT591" s="12"/>
      <c r="GU591" s="12"/>
      <c r="GV591" s="12"/>
      <c r="GW591" s="12"/>
      <c r="GX591" s="12"/>
      <c r="GY591" s="12"/>
      <c r="GZ591" s="12"/>
      <c r="HA591" s="12"/>
      <c r="HB591" s="12"/>
      <c r="HC591" s="12"/>
      <c r="HD591" s="12"/>
      <c r="HE591" s="12"/>
      <c r="HF591" s="12"/>
      <c r="HG591" s="12"/>
      <c r="HH591" s="12"/>
      <c r="HI591" s="12"/>
      <c r="HJ591" s="12"/>
      <c r="HK591" s="12"/>
      <c r="HL591" s="12"/>
      <c r="HM591" s="12"/>
      <c r="HN591" s="12"/>
      <c r="HO591" s="12"/>
      <c r="HP591" s="12"/>
      <c r="HQ591" s="12"/>
      <c r="HR591" s="12"/>
      <c r="HS591" s="12"/>
      <c r="HT591" s="12"/>
      <c r="HU591" s="12"/>
      <c r="HV591" s="12"/>
      <c r="HW591" s="12"/>
      <c r="HX591" s="12"/>
      <c r="HY591" s="12"/>
      <c r="HZ591" s="12"/>
      <c r="IA591" s="12"/>
      <c r="IB591" s="12"/>
      <c r="IC591" s="12"/>
      <c r="ID591" s="12"/>
      <c r="IE591" s="12"/>
      <c r="IF591" s="12"/>
      <c r="IG591" s="12"/>
      <c r="IH591" s="12"/>
      <c r="II591" s="12"/>
      <c r="IJ591" s="12"/>
      <c r="IK591" s="12"/>
      <c r="IL591" s="12"/>
      <c r="IM591" s="12"/>
      <c r="IN591" s="12"/>
      <c r="IO591" s="12"/>
      <c r="IP591" s="12"/>
      <c r="IQ591" s="12"/>
      <c r="IR591" s="12"/>
      <c r="IS591" s="12"/>
      <c r="IT591" s="12"/>
      <c r="IU591" s="12"/>
      <c r="IV591" s="12"/>
    </row>
    <row r="592" spans="1:256" s="190" customFormat="1" ht="15" thickBot="1">
      <c r="A592" s="1485"/>
      <c r="B592" s="1486"/>
      <c r="C592" s="1810"/>
      <c r="D592" s="1487"/>
      <c r="E592" s="1182"/>
      <c r="F592" s="1385"/>
      <c r="G592" s="125"/>
      <c r="H592" s="124"/>
      <c r="I592" s="124"/>
      <c r="J592" s="124"/>
      <c r="K592" s="124"/>
      <c r="L592" s="124"/>
      <c r="M592" s="124"/>
      <c r="N592" s="124"/>
      <c r="O592" s="124"/>
      <c r="P592" s="124"/>
      <c r="Q592" s="124"/>
      <c r="R592" s="124"/>
      <c r="S592" s="124"/>
      <c r="T592" s="124"/>
      <c r="U592" s="124"/>
      <c r="V592" s="124"/>
      <c r="W592" s="124"/>
      <c r="X592" s="124"/>
      <c r="Y592" s="124"/>
      <c r="Z592" s="124"/>
    </row>
    <row r="593" spans="1:26" s="190" customFormat="1" ht="14.25" customHeight="1">
      <c r="A593" s="1434" t="s">
        <v>304</v>
      </c>
      <c r="B593" s="1415" t="s">
        <v>303</v>
      </c>
      <c r="C593" s="2013" t="s">
        <v>181</v>
      </c>
      <c r="D593" s="1370"/>
      <c r="E593" s="1186"/>
      <c r="F593" s="1422">
        <f>SUM(F535:F591)</f>
        <v>0</v>
      </c>
      <c r="G593" s="125"/>
      <c r="H593" s="124"/>
      <c r="I593" s="124"/>
      <c r="J593" s="124"/>
      <c r="K593" s="124"/>
      <c r="L593" s="124"/>
      <c r="M593" s="124"/>
      <c r="N593" s="124"/>
      <c r="O593" s="124"/>
      <c r="P593" s="124"/>
      <c r="Q593" s="124"/>
      <c r="R593" s="124"/>
      <c r="S593" s="124"/>
      <c r="T593" s="124"/>
      <c r="U593" s="124"/>
      <c r="V593" s="124"/>
      <c r="W593" s="124"/>
      <c r="X593" s="124"/>
      <c r="Y593" s="124"/>
      <c r="Z593" s="124"/>
    </row>
    <row r="594" spans="1:26" s="190" customFormat="1" ht="14.25" customHeight="1">
      <c r="A594" s="1488"/>
      <c r="B594" s="1450"/>
      <c r="C594" s="2014"/>
      <c r="D594" s="1478"/>
      <c r="E594" s="1452"/>
      <c r="F594" s="1453"/>
      <c r="G594" s="125"/>
      <c r="H594" s="124"/>
      <c r="I594" s="124"/>
      <c r="J594" s="124"/>
      <c r="K594" s="124"/>
      <c r="L594" s="124"/>
      <c r="M594" s="124"/>
      <c r="N594" s="124"/>
      <c r="O594" s="124"/>
      <c r="P594" s="124"/>
      <c r="Q594" s="124"/>
      <c r="R594" s="124"/>
      <c r="S594" s="124"/>
      <c r="T594" s="124"/>
      <c r="U594" s="124"/>
      <c r="V594" s="124"/>
      <c r="W594" s="124"/>
      <c r="X594" s="124"/>
      <c r="Y594" s="124"/>
      <c r="Z594" s="124"/>
    </row>
    <row r="595" spans="1:26" s="190" customFormat="1" ht="14.25" customHeight="1">
      <c r="A595" s="1175"/>
      <c r="B595" s="1178"/>
      <c r="C595" s="2015"/>
      <c r="D595" s="1472"/>
      <c r="E595" s="1187"/>
      <c r="F595" s="1477"/>
      <c r="G595" s="125"/>
      <c r="H595" s="124"/>
      <c r="I595" s="124"/>
      <c r="J595" s="124"/>
      <c r="K595" s="124"/>
      <c r="L595" s="124"/>
      <c r="M595" s="124"/>
      <c r="N595" s="124"/>
      <c r="O595" s="124"/>
      <c r="P595" s="124"/>
      <c r="Q595" s="124"/>
      <c r="R595" s="124"/>
      <c r="S595" s="124"/>
      <c r="T595" s="124"/>
      <c r="U595" s="124"/>
      <c r="V595" s="124"/>
      <c r="W595" s="124"/>
      <c r="X595" s="124"/>
      <c r="Y595" s="124"/>
      <c r="Z595" s="124"/>
    </row>
    <row r="596" spans="1:26" s="190" customFormat="1" ht="14">
      <c r="A596" s="1352" t="s">
        <v>212</v>
      </c>
      <c r="B596" s="1352" t="s">
        <v>302</v>
      </c>
      <c r="C596" s="2016" t="s">
        <v>182</v>
      </c>
      <c r="D596" s="1484"/>
      <c r="E596" s="1269"/>
      <c r="F596" s="1320"/>
      <c r="G596" s="125"/>
      <c r="H596" s="124"/>
      <c r="I596" s="124"/>
      <c r="J596" s="124"/>
      <c r="K596" s="124"/>
      <c r="L596" s="124"/>
      <c r="M596" s="124"/>
      <c r="N596" s="124"/>
      <c r="O596" s="124"/>
      <c r="P596" s="124"/>
      <c r="Q596" s="124"/>
      <c r="R596" s="124"/>
      <c r="S596" s="124"/>
      <c r="T596" s="124"/>
      <c r="U596" s="124"/>
      <c r="V596" s="124"/>
      <c r="W596" s="124"/>
      <c r="X596" s="124"/>
      <c r="Y596" s="124"/>
      <c r="Z596" s="124"/>
    </row>
    <row r="597" spans="1:26" s="190" customFormat="1" ht="14">
      <c r="A597" s="1483"/>
      <c r="B597" s="1483"/>
      <c r="C597" s="2017"/>
      <c r="D597" s="219"/>
      <c r="E597" s="1264"/>
      <c r="F597" s="1287"/>
      <c r="G597" s="125"/>
      <c r="H597" s="124"/>
      <c r="I597" s="124"/>
      <c r="J597" s="124"/>
      <c r="K597" s="124"/>
      <c r="L597" s="124"/>
      <c r="M597" s="124"/>
      <c r="N597" s="124"/>
      <c r="O597" s="124"/>
      <c r="P597" s="124"/>
      <c r="Q597" s="124"/>
      <c r="R597" s="124"/>
      <c r="S597" s="124"/>
      <c r="T597" s="124"/>
      <c r="U597" s="124"/>
      <c r="V597" s="124"/>
      <c r="W597" s="124"/>
      <c r="X597" s="124"/>
      <c r="Y597" s="124"/>
      <c r="Z597" s="124"/>
    </row>
    <row r="598" spans="1:26" s="204" customFormat="1" ht="13.5" customHeight="1">
      <c r="A598" s="218" t="s">
        <v>210</v>
      </c>
      <c r="B598" s="217" t="s">
        <v>301</v>
      </c>
      <c r="C598" s="2018"/>
      <c r="D598" s="216"/>
      <c r="E598" s="198"/>
      <c r="F598" s="197"/>
      <c r="G598" s="206"/>
      <c r="H598" s="205"/>
      <c r="I598" s="205"/>
      <c r="J598" s="205"/>
      <c r="K598" s="205"/>
      <c r="L598" s="205"/>
      <c r="M598" s="205"/>
      <c r="N598" s="205"/>
      <c r="O598" s="205"/>
      <c r="P598" s="205"/>
      <c r="Q598" s="205"/>
      <c r="R598" s="205"/>
      <c r="S598" s="205"/>
      <c r="T598" s="205"/>
      <c r="U598" s="205"/>
      <c r="V598" s="205"/>
      <c r="W598" s="205"/>
      <c r="X598" s="205"/>
      <c r="Y598" s="205"/>
      <c r="Z598" s="205"/>
    </row>
    <row r="599" spans="1:26" s="204" customFormat="1" ht="17">
      <c r="A599" s="218"/>
      <c r="B599" s="213" t="s">
        <v>300</v>
      </c>
      <c r="C599" s="2018"/>
      <c r="D599" s="216"/>
      <c r="E599" s="198"/>
      <c r="F599" s="197"/>
      <c r="G599" s="206"/>
      <c r="H599" s="205"/>
      <c r="I599" s="205"/>
      <c r="J599" s="205"/>
      <c r="K599" s="205"/>
      <c r="L599" s="205"/>
      <c r="M599" s="205"/>
      <c r="N599" s="205"/>
      <c r="O599" s="205"/>
      <c r="P599" s="205"/>
      <c r="Q599" s="205"/>
      <c r="R599" s="205"/>
      <c r="S599" s="205"/>
      <c r="T599" s="205"/>
      <c r="U599" s="205"/>
      <c r="V599" s="205"/>
      <c r="W599" s="205"/>
      <c r="X599" s="205"/>
      <c r="Y599" s="205"/>
      <c r="Z599" s="205"/>
    </row>
    <row r="600" spans="1:26" s="204" customFormat="1" ht="34">
      <c r="A600" s="208"/>
      <c r="B600" s="217" t="s">
        <v>299</v>
      </c>
      <c r="C600" s="2018" t="s">
        <v>298</v>
      </c>
      <c r="D600" s="216"/>
      <c r="E600" s="198"/>
      <c r="F600" s="197"/>
      <c r="G600" s="206"/>
      <c r="H600" s="205"/>
      <c r="I600" s="205"/>
      <c r="J600" s="205"/>
      <c r="K600" s="205"/>
      <c r="L600" s="205"/>
      <c r="M600" s="205"/>
      <c r="N600" s="205"/>
      <c r="O600" s="205"/>
      <c r="P600" s="205"/>
      <c r="Q600" s="205"/>
      <c r="R600" s="205"/>
      <c r="S600" s="205"/>
      <c r="T600" s="205"/>
      <c r="U600" s="205"/>
      <c r="V600" s="205"/>
      <c r="W600" s="205"/>
      <c r="X600" s="205"/>
      <c r="Y600" s="205"/>
      <c r="Z600" s="205"/>
    </row>
    <row r="601" spans="1:26" s="204" customFormat="1" ht="17">
      <c r="A601" s="208"/>
      <c r="B601" s="213" t="s">
        <v>297</v>
      </c>
      <c r="C601" s="2018"/>
      <c r="D601" s="216"/>
      <c r="E601" s="198"/>
      <c r="F601" s="197"/>
      <c r="G601" s="206"/>
      <c r="H601" s="205"/>
      <c r="I601" s="205"/>
      <c r="J601" s="205"/>
      <c r="K601" s="205"/>
      <c r="L601" s="205"/>
      <c r="M601" s="205"/>
      <c r="N601" s="205"/>
      <c r="O601" s="205"/>
      <c r="P601" s="205"/>
      <c r="Q601" s="205"/>
      <c r="R601" s="205"/>
      <c r="S601" s="205"/>
      <c r="T601" s="205"/>
      <c r="U601" s="205"/>
      <c r="V601" s="205"/>
      <c r="W601" s="205"/>
      <c r="X601" s="205"/>
      <c r="Y601" s="205"/>
      <c r="Z601" s="205"/>
    </row>
    <row r="602" spans="1:26" s="204" customFormat="1" ht="17">
      <c r="A602" s="208"/>
      <c r="B602" s="213" t="s">
        <v>296</v>
      </c>
      <c r="C602" s="2018"/>
      <c r="D602" s="216"/>
      <c r="E602" s="198"/>
      <c r="F602" s="197"/>
      <c r="G602" s="206"/>
      <c r="H602" s="205"/>
      <c r="I602" s="205"/>
      <c r="J602" s="205"/>
      <c r="K602" s="205"/>
      <c r="L602" s="205"/>
      <c r="M602" s="205"/>
      <c r="N602" s="205"/>
      <c r="O602" s="205"/>
      <c r="P602" s="205"/>
      <c r="Q602" s="205"/>
      <c r="R602" s="205"/>
      <c r="S602" s="205"/>
      <c r="T602" s="205"/>
      <c r="U602" s="205"/>
      <c r="V602" s="205"/>
      <c r="W602" s="205"/>
      <c r="X602" s="205"/>
      <c r="Y602" s="205"/>
      <c r="Z602" s="205"/>
    </row>
    <row r="603" spans="1:26" s="204" customFormat="1" ht="17">
      <c r="A603" s="208"/>
      <c r="B603" s="213" t="s">
        <v>286</v>
      </c>
      <c r="C603" s="2018"/>
      <c r="D603" s="216"/>
      <c r="E603" s="198"/>
      <c r="F603" s="197"/>
      <c r="G603" s="206"/>
      <c r="H603" s="205"/>
      <c r="I603" s="205"/>
      <c r="J603" s="205"/>
      <c r="K603" s="205"/>
      <c r="L603" s="205"/>
      <c r="M603" s="205"/>
      <c r="N603" s="205"/>
      <c r="O603" s="205"/>
      <c r="P603" s="205"/>
      <c r="Q603" s="205"/>
      <c r="R603" s="205"/>
      <c r="S603" s="205"/>
      <c r="T603" s="205"/>
      <c r="U603" s="205"/>
      <c r="V603" s="205"/>
      <c r="W603" s="205"/>
      <c r="X603" s="205"/>
      <c r="Y603" s="205"/>
      <c r="Z603" s="205"/>
    </row>
    <row r="604" spans="1:26" s="204" customFormat="1" ht="17">
      <c r="A604" s="208"/>
      <c r="B604" s="213" t="s">
        <v>295</v>
      </c>
      <c r="C604" s="2018"/>
      <c r="D604" s="216"/>
      <c r="E604" s="198"/>
      <c r="F604" s="197"/>
      <c r="G604" s="206"/>
      <c r="H604" s="205"/>
      <c r="I604" s="205"/>
      <c r="J604" s="205"/>
      <c r="K604" s="205"/>
      <c r="L604" s="205"/>
      <c r="M604" s="205"/>
      <c r="N604" s="205"/>
      <c r="O604" s="205"/>
      <c r="P604" s="205"/>
      <c r="Q604" s="205"/>
      <c r="R604" s="205"/>
      <c r="S604" s="205"/>
      <c r="T604" s="205"/>
      <c r="U604" s="205"/>
      <c r="V604" s="205"/>
      <c r="W604" s="205"/>
      <c r="X604" s="205"/>
      <c r="Y604" s="205"/>
      <c r="Z604" s="205"/>
    </row>
    <row r="605" spans="1:26" s="204" customFormat="1" ht="17">
      <c r="A605" s="208"/>
      <c r="B605" s="213" t="s">
        <v>294</v>
      </c>
      <c r="C605" s="2018"/>
      <c r="D605" s="216"/>
      <c r="E605" s="198"/>
      <c r="F605" s="197"/>
      <c r="G605" s="206"/>
      <c r="H605" s="205"/>
      <c r="I605" s="205"/>
      <c r="J605" s="205"/>
      <c r="K605" s="205"/>
      <c r="L605" s="205"/>
      <c r="M605" s="205"/>
      <c r="N605" s="205"/>
      <c r="O605" s="205"/>
      <c r="P605" s="205"/>
      <c r="Q605" s="205"/>
      <c r="R605" s="205"/>
      <c r="S605" s="205"/>
      <c r="T605" s="205"/>
      <c r="U605" s="205"/>
      <c r="V605" s="205"/>
      <c r="W605" s="205"/>
      <c r="X605" s="205"/>
      <c r="Y605" s="205"/>
      <c r="Z605" s="205"/>
    </row>
    <row r="606" spans="1:26" s="204" customFormat="1" ht="17">
      <c r="A606" s="208"/>
      <c r="B606" s="213" t="s">
        <v>283</v>
      </c>
      <c r="C606" s="2018"/>
      <c r="D606" s="216"/>
      <c r="E606" s="198"/>
      <c r="F606" s="197"/>
      <c r="G606" s="206"/>
      <c r="H606" s="205"/>
      <c r="I606" s="205"/>
      <c r="J606" s="205"/>
      <c r="K606" s="205"/>
      <c r="L606" s="205"/>
      <c r="M606" s="205"/>
      <c r="N606" s="205"/>
      <c r="O606" s="205"/>
      <c r="P606" s="205"/>
      <c r="Q606" s="205"/>
      <c r="R606" s="205"/>
      <c r="S606" s="205"/>
      <c r="T606" s="205"/>
      <c r="U606" s="205"/>
      <c r="V606" s="205"/>
      <c r="W606" s="205"/>
      <c r="X606" s="205"/>
      <c r="Y606" s="205"/>
      <c r="Z606" s="205"/>
    </row>
    <row r="607" spans="1:26" s="204" customFormat="1" ht="17">
      <c r="A607" s="208"/>
      <c r="B607" s="213" t="s">
        <v>293</v>
      </c>
      <c r="C607" s="2018"/>
      <c r="D607" s="216"/>
      <c r="E607" s="198"/>
      <c r="F607" s="197"/>
      <c r="G607" s="206"/>
      <c r="H607" s="205"/>
      <c r="I607" s="205"/>
      <c r="J607" s="205"/>
      <c r="K607" s="205"/>
      <c r="L607" s="205"/>
      <c r="M607" s="205"/>
      <c r="N607" s="205"/>
      <c r="O607" s="205"/>
      <c r="P607" s="205"/>
      <c r="Q607" s="205"/>
      <c r="R607" s="205"/>
      <c r="S607" s="205"/>
      <c r="T607" s="205"/>
      <c r="U607" s="205"/>
      <c r="V607" s="205"/>
      <c r="W607" s="205"/>
      <c r="X607" s="205"/>
      <c r="Y607" s="205"/>
      <c r="Z607" s="205"/>
    </row>
    <row r="608" spans="1:26" s="204" customFormat="1" ht="16">
      <c r="A608" s="208"/>
      <c r="B608" s="213"/>
      <c r="C608" s="2018"/>
      <c r="D608" s="216"/>
      <c r="E608" s="198"/>
      <c r="F608" s="197"/>
      <c r="G608" s="206"/>
      <c r="H608" s="205"/>
      <c r="I608" s="205"/>
      <c r="J608" s="205"/>
      <c r="K608" s="205"/>
      <c r="L608" s="205"/>
      <c r="M608" s="205"/>
      <c r="N608" s="205"/>
      <c r="O608" s="205"/>
      <c r="P608" s="205"/>
      <c r="Q608" s="205"/>
      <c r="R608" s="205"/>
      <c r="S608" s="205"/>
      <c r="T608" s="205"/>
      <c r="U608" s="205"/>
      <c r="V608" s="205"/>
      <c r="W608" s="205"/>
      <c r="X608" s="205"/>
      <c r="Y608" s="205"/>
      <c r="Z608" s="205"/>
    </row>
    <row r="609" spans="1:26" s="204" customFormat="1" ht="17">
      <c r="A609" s="208"/>
      <c r="B609" s="213" t="s">
        <v>292</v>
      </c>
      <c r="C609" s="2019" t="s">
        <v>7</v>
      </c>
      <c r="D609" s="211">
        <v>1</v>
      </c>
      <c r="E609" s="198"/>
      <c r="F609" s="197"/>
      <c r="G609" s="206"/>
      <c r="H609" s="205"/>
      <c r="I609" s="205"/>
      <c r="J609" s="205"/>
      <c r="K609" s="205"/>
      <c r="L609" s="205"/>
      <c r="M609" s="205"/>
      <c r="N609" s="205"/>
      <c r="O609" s="205"/>
      <c r="P609" s="205"/>
      <c r="Q609" s="205"/>
      <c r="R609" s="205"/>
      <c r="S609" s="205"/>
      <c r="T609" s="205"/>
      <c r="U609" s="205"/>
      <c r="V609" s="205"/>
      <c r="W609" s="205"/>
      <c r="X609" s="205"/>
      <c r="Y609" s="205"/>
      <c r="Z609" s="205"/>
    </row>
    <row r="610" spans="1:26" s="204" customFormat="1" ht="16">
      <c r="A610" s="208"/>
      <c r="B610" s="213"/>
      <c r="C610" s="2019"/>
      <c r="D610" s="211"/>
      <c r="E610" s="198"/>
      <c r="F610" s="197"/>
      <c r="G610" s="206"/>
      <c r="H610" s="205"/>
      <c r="I610" s="205"/>
      <c r="J610" s="205"/>
      <c r="K610" s="205"/>
      <c r="L610" s="205"/>
      <c r="M610" s="205"/>
      <c r="N610" s="205"/>
      <c r="O610" s="205"/>
      <c r="P610" s="205"/>
      <c r="Q610" s="205"/>
      <c r="R610" s="205"/>
      <c r="S610" s="205"/>
      <c r="T610" s="205"/>
      <c r="U610" s="205"/>
      <c r="V610" s="205"/>
      <c r="W610" s="205"/>
      <c r="X610" s="205"/>
      <c r="Y610" s="205"/>
      <c r="Z610" s="205"/>
    </row>
    <row r="611" spans="1:26" s="204" customFormat="1" ht="34">
      <c r="A611" s="218" t="s">
        <v>208</v>
      </c>
      <c r="B611" s="213" t="s">
        <v>291</v>
      </c>
      <c r="C611" s="2018"/>
      <c r="D611" s="216"/>
      <c r="E611" s="198"/>
      <c r="F611" s="197"/>
      <c r="G611" s="206"/>
      <c r="H611" s="205"/>
      <c r="I611" s="205"/>
      <c r="J611" s="205"/>
      <c r="K611" s="205"/>
      <c r="L611" s="205"/>
      <c r="M611" s="205"/>
      <c r="N611" s="205"/>
      <c r="O611" s="205"/>
      <c r="P611" s="205"/>
      <c r="Q611" s="205"/>
      <c r="R611" s="205"/>
      <c r="S611" s="205"/>
      <c r="T611" s="205"/>
      <c r="U611" s="205"/>
      <c r="V611" s="205"/>
      <c r="W611" s="205"/>
      <c r="X611" s="205"/>
      <c r="Y611" s="205"/>
      <c r="Z611" s="205"/>
    </row>
    <row r="612" spans="1:26" s="204" customFormat="1" ht="17">
      <c r="A612" s="218"/>
      <c r="B612" s="213" t="s">
        <v>290</v>
      </c>
      <c r="C612" s="2018"/>
      <c r="D612" s="216"/>
      <c r="E612" s="198"/>
      <c r="F612" s="197"/>
      <c r="G612" s="206"/>
      <c r="H612" s="205"/>
      <c r="I612" s="205"/>
      <c r="J612" s="205"/>
      <c r="K612" s="205"/>
      <c r="L612" s="205"/>
      <c r="M612" s="205"/>
      <c r="N612" s="205"/>
      <c r="O612" s="205"/>
      <c r="P612" s="205"/>
      <c r="Q612" s="205"/>
      <c r="R612" s="205"/>
      <c r="S612" s="205"/>
      <c r="T612" s="205"/>
      <c r="U612" s="205"/>
      <c r="V612" s="205"/>
      <c r="W612" s="205"/>
      <c r="X612" s="205"/>
      <c r="Y612" s="205"/>
      <c r="Z612" s="205"/>
    </row>
    <row r="613" spans="1:26" s="204" customFormat="1" ht="17">
      <c r="A613" s="208"/>
      <c r="B613" s="213" t="s">
        <v>289</v>
      </c>
      <c r="C613" s="2018"/>
      <c r="D613" s="216"/>
      <c r="E613" s="198"/>
      <c r="F613" s="197"/>
      <c r="G613" s="206"/>
      <c r="H613" s="205"/>
      <c r="I613" s="205"/>
      <c r="J613" s="205"/>
      <c r="K613" s="205"/>
      <c r="L613" s="205"/>
      <c r="M613" s="205"/>
      <c r="N613" s="205"/>
      <c r="O613" s="205"/>
      <c r="P613" s="205"/>
      <c r="Q613" s="205"/>
      <c r="R613" s="205"/>
      <c r="S613" s="205"/>
      <c r="T613" s="205"/>
      <c r="U613" s="205"/>
      <c r="V613" s="205"/>
      <c r="W613" s="205"/>
      <c r="X613" s="205"/>
      <c r="Y613" s="205"/>
      <c r="Z613" s="205"/>
    </row>
    <row r="614" spans="1:26" s="204" customFormat="1" ht="17">
      <c r="A614" s="208"/>
      <c r="B614" s="213" t="s">
        <v>288</v>
      </c>
      <c r="C614" s="2018"/>
      <c r="D614" s="216"/>
      <c r="E614" s="198"/>
      <c r="F614" s="197"/>
      <c r="G614" s="206"/>
      <c r="H614" s="205"/>
      <c r="I614" s="205"/>
      <c r="J614" s="205"/>
      <c r="K614" s="205"/>
      <c r="L614" s="205"/>
      <c r="M614" s="205"/>
      <c r="N614" s="205"/>
      <c r="O614" s="205"/>
      <c r="P614" s="205"/>
      <c r="Q614" s="205"/>
      <c r="R614" s="205"/>
      <c r="S614" s="205"/>
      <c r="T614" s="205"/>
      <c r="U614" s="205"/>
      <c r="V614" s="205"/>
      <c r="W614" s="205"/>
      <c r="X614" s="205"/>
      <c r="Y614" s="205"/>
      <c r="Z614" s="205"/>
    </row>
    <row r="615" spans="1:26" s="204" customFormat="1" ht="17">
      <c r="A615" s="208"/>
      <c r="B615" s="213" t="s">
        <v>287</v>
      </c>
      <c r="C615" s="2018"/>
      <c r="D615" s="216"/>
      <c r="E615" s="198"/>
      <c r="F615" s="197"/>
      <c r="G615" s="206"/>
      <c r="H615" s="205"/>
      <c r="I615" s="205"/>
      <c r="J615" s="205"/>
      <c r="K615" s="205"/>
      <c r="L615" s="205"/>
      <c r="M615" s="205"/>
      <c r="N615" s="205"/>
      <c r="O615" s="205"/>
      <c r="P615" s="205"/>
      <c r="Q615" s="205"/>
      <c r="R615" s="205"/>
      <c r="S615" s="205"/>
      <c r="T615" s="205"/>
      <c r="U615" s="205"/>
      <c r="V615" s="205"/>
      <c r="W615" s="205"/>
      <c r="X615" s="205"/>
      <c r="Y615" s="205"/>
      <c r="Z615" s="205"/>
    </row>
    <row r="616" spans="1:26" s="204" customFormat="1" ht="17">
      <c r="A616" s="208"/>
      <c r="B616" s="213" t="s">
        <v>286</v>
      </c>
      <c r="C616" s="2018"/>
      <c r="D616" s="216"/>
      <c r="E616" s="198"/>
      <c r="F616" s="197"/>
      <c r="G616" s="206"/>
      <c r="H616" s="205"/>
      <c r="I616" s="205"/>
      <c r="J616" s="205"/>
      <c r="K616" s="205"/>
      <c r="L616" s="205"/>
      <c r="M616" s="205"/>
      <c r="N616" s="205"/>
      <c r="O616" s="205"/>
      <c r="P616" s="205"/>
      <c r="Q616" s="205"/>
      <c r="R616" s="205"/>
      <c r="S616" s="205"/>
      <c r="T616" s="205"/>
      <c r="U616" s="205"/>
      <c r="V616" s="205"/>
      <c r="W616" s="205"/>
      <c r="X616" s="205"/>
      <c r="Y616" s="205"/>
      <c r="Z616" s="205"/>
    </row>
    <row r="617" spans="1:26" s="204" customFormat="1" ht="34">
      <c r="A617" s="208"/>
      <c r="B617" s="217" t="s">
        <v>285</v>
      </c>
      <c r="C617" s="2018"/>
      <c r="D617" s="216"/>
      <c r="E617" s="198"/>
      <c r="F617" s="197"/>
      <c r="G617" s="206"/>
      <c r="H617" s="205"/>
      <c r="I617" s="205"/>
      <c r="J617" s="205"/>
      <c r="K617" s="205"/>
      <c r="L617" s="205"/>
      <c r="M617" s="205"/>
      <c r="N617" s="205"/>
      <c r="O617" s="205"/>
      <c r="P617" s="205"/>
      <c r="Q617" s="205"/>
      <c r="R617" s="205"/>
      <c r="S617" s="205"/>
      <c r="T617" s="205"/>
      <c r="U617" s="205"/>
      <c r="V617" s="205"/>
      <c r="W617" s="205"/>
      <c r="X617" s="205"/>
      <c r="Y617" s="205"/>
      <c r="Z617" s="205"/>
    </row>
    <row r="618" spans="1:26" s="204" customFormat="1" ht="17">
      <c r="A618" s="208"/>
      <c r="B618" s="217" t="s">
        <v>284</v>
      </c>
      <c r="C618" s="2018"/>
      <c r="D618" s="216"/>
      <c r="E618" s="198"/>
      <c r="F618" s="197"/>
      <c r="G618" s="206"/>
      <c r="H618" s="205"/>
      <c r="I618" s="205"/>
      <c r="J618" s="205"/>
      <c r="K618" s="205"/>
      <c r="L618" s="205"/>
      <c r="M618" s="205"/>
      <c r="N618" s="205"/>
      <c r="O618" s="205"/>
      <c r="P618" s="205"/>
      <c r="Q618" s="205"/>
      <c r="R618" s="205"/>
      <c r="S618" s="205"/>
      <c r="T618" s="205"/>
      <c r="U618" s="205"/>
      <c r="V618" s="205"/>
      <c r="W618" s="205"/>
      <c r="X618" s="205"/>
      <c r="Y618" s="205"/>
      <c r="Z618" s="205"/>
    </row>
    <row r="619" spans="1:26" s="204" customFormat="1" ht="17">
      <c r="A619" s="208"/>
      <c r="B619" s="213" t="s">
        <v>283</v>
      </c>
      <c r="C619" s="2018"/>
      <c r="D619" s="216"/>
      <c r="E619" s="198"/>
      <c r="F619" s="197"/>
      <c r="G619" s="206"/>
      <c r="H619" s="205"/>
      <c r="I619" s="205"/>
      <c r="J619" s="205"/>
      <c r="K619" s="205"/>
      <c r="L619" s="205"/>
      <c r="M619" s="205"/>
      <c r="N619" s="205"/>
      <c r="O619" s="205"/>
      <c r="P619" s="205"/>
      <c r="Q619" s="205"/>
      <c r="R619" s="205"/>
      <c r="S619" s="205"/>
      <c r="T619" s="205"/>
      <c r="U619" s="205"/>
      <c r="V619" s="205"/>
      <c r="W619" s="205"/>
      <c r="X619" s="205"/>
      <c r="Y619" s="205"/>
      <c r="Z619" s="205"/>
    </row>
    <row r="620" spans="1:26" s="204" customFormat="1" ht="16">
      <c r="A620" s="208"/>
      <c r="B620" s="213"/>
      <c r="C620" s="2018"/>
      <c r="D620" s="216"/>
      <c r="E620" s="198"/>
      <c r="F620" s="197"/>
      <c r="G620" s="206"/>
      <c r="H620" s="205"/>
      <c r="I620" s="205"/>
      <c r="J620" s="205"/>
      <c r="K620" s="205"/>
      <c r="L620" s="205"/>
      <c r="M620" s="205"/>
      <c r="N620" s="205"/>
      <c r="O620" s="205"/>
      <c r="P620" s="205"/>
      <c r="Q620" s="205"/>
      <c r="R620" s="205"/>
      <c r="S620" s="205"/>
      <c r="T620" s="205"/>
      <c r="U620" s="205"/>
      <c r="V620" s="205"/>
      <c r="W620" s="205"/>
      <c r="X620" s="205"/>
      <c r="Y620" s="205"/>
      <c r="Z620" s="205"/>
    </row>
    <row r="621" spans="1:26" s="204" customFormat="1" ht="17">
      <c r="A621" s="208"/>
      <c r="B621" s="213" t="s">
        <v>282</v>
      </c>
      <c r="C621" s="2019" t="s">
        <v>7</v>
      </c>
      <c r="D621" s="211">
        <v>1</v>
      </c>
      <c r="E621" s="198"/>
      <c r="F621" s="197"/>
      <c r="G621" s="206"/>
      <c r="H621" s="205"/>
      <c r="I621" s="205"/>
      <c r="J621" s="205"/>
      <c r="K621" s="205"/>
      <c r="L621" s="205"/>
      <c r="M621" s="205"/>
      <c r="N621" s="205"/>
      <c r="O621" s="205"/>
      <c r="P621" s="205"/>
      <c r="Q621" s="205"/>
      <c r="R621" s="205"/>
      <c r="S621" s="205"/>
      <c r="T621" s="205"/>
      <c r="U621" s="205"/>
      <c r="V621" s="205"/>
      <c r="W621" s="205"/>
      <c r="X621" s="205"/>
      <c r="Y621" s="205"/>
      <c r="Z621" s="205"/>
    </row>
    <row r="622" spans="1:26" s="204" customFormat="1" ht="16">
      <c r="A622" s="208"/>
      <c r="B622" s="213"/>
      <c r="C622" s="2019"/>
      <c r="D622" s="211"/>
      <c r="E622" s="198"/>
      <c r="F622" s="197"/>
      <c r="G622" s="206"/>
      <c r="H622" s="205"/>
      <c r="I622" s="205"/>
      <c r="J622" s="205"/>
      <c r="K622" s="205"/>
      <c r="L622" s="205"/>
      <c r="M622" s="205"/>
      <c r="N622" s="205"/>
      <c r="O622" s="205"/>
      <c r="P622" s="205"/>
      <c r="Q622" s="205"/>
      <c r="R622" s="205"/>
      <c r="S622" s="205"/>
      <c r="T622" s="205"/>
      <c r="U622" s="205"/>
      <c r="V622" s="205"/>
      <c r="W622" s="205"/>
      <c r="X622" s="205"/>
      <c r="Y622" s="205"/>
      <c r="Z622" s="205"/>
    </row>
    <row r="623" spans="1:26" s="204" customFormat="1" ht="34">
      <c r="A623" s="208" t="s">
        <v>281</v>
      </c>
      <c r="B623" s="215" t="s">
        <v>280</v>
      </c>
      <c r="C623" s="1991"/>
      <c r="D623" s="207"/>
      <c r="E623" s="198"/>
      <c r="F623" s="197"/>
      <c r="G623" s="206"/>
      <c r="H623" s="205"/>
      <c r="I623" s="205"/>
      <c r="J623" s="205"/>
      <c r="K623" s="205"/>
      <c r="L623" s="205"/>
      <c r="M623" s="205"/>
      <c r="N623" s="205"/>
      <c r="O623" s="205"/>
      <c r="P623" s="205"/>
      <c r="Q623" s="205"/>
      <c r="R623" s="205"/>
      <c r="S623" s="205"/>
      <c r="T623" s="205"/>
      <c r="U623" s="205"/>
      <c r="V623" s="205"/>
      <c r="W623" s="205"/>
      <c r="X623" s="205"/>
      <c r="Y623" s="205"/>
      <c r="Z623" s="205"/>
    </row>
    <row r="624" spans="1:26" s="204" customFormat="1" ht="16">
      <c r="A624" s="208"/>
      <c r="B624" s="214" t="s">
        <v>279</v>
      </c>
      <c r="C624" s="1991"/>
      <c r="D624" s="207"/>
      <c r="E624" s="198"/>
      <c r="F624" s="197"/>
      <c r="G624" s="206"/>
      <c r="H624" s="205"/>
      <c r="I624" s="205"/>
      <c r="J624" s="205"/>
      <c r="K624" s="205"/>
      <c r="L624" s="205"/>
      <c r="M624" s="205"/>
      <c r="N624" s="205"/>
      <c r="O624" s="205"/>
      <c r="P624" s="205"/>
      <c r="Q624" s="205"/>
      <c r="R624" s="205"/>
      <c r="S624" s="205"/>
      <c r="T624" s="205"/>
      <c r="U624" s="205"/>
      <c r="V624" s="205"/>
      <c r="W624" s="205"/>
      <c r="X624" s="205"/>
      <c r="Y624" s="205"/>
      <c r="Z624" s="205"/>
    </row>
    <row r="625" spans="1:26" s="204" customFormat="1" ht="16">
      <c r="A625" s="208"/>
      <c r="B625" s="214" t="s">
        <v>278</v>
      </c>
      <c r="C625" s="1991"/>
      <c r="D625" s="207"/>
      <c r="E625" s="198"/>
      <c r="F625" s="197"/>
      <c r="G625" s="206"/>
      <c r="H625" s="205"/>
      <c r="I625" s="205"/>
      <c r="J625" s="205"/>
      <c r="K625" s="205"/>
      <c r="L625" s="205"/>
      <c r="M625" s="205"/>
      <c r="N625" s="205"/>
      <c r="O625" s="205"/>
      <c r="P625" s="205"/>
      <c r="Q625" s="205"/>
      <c r="R625" s="205"/>
      <c r="S625" s="205"/>
      <c r="T625" s="205"/>
      <c r="U625" s="205"/>
      <c r="V625" s="205"/>
      <c r="W625" s="205"/>
      <c r="X625" s="205"/>
      <c r="Y625" s="205"/>
      <c r="Z625" s="205"/>
    </row>
    <row r="626" spans="1:26" s="204" customFormat="1" ht="16">
      <c r="A626" s="208"/>
      <c r="B626" s="214" t="s">
        <v>277</v>
      </c>
      <c r="C626" s="1991"/>
      <c r="D626" s="207"/>
      <c r="E626" s="198"/>
      <c r="F626" s="197"/>
      <c r="G626" s="206"/>
      <c r="H626" s="205"/>
      <c r="I626" s="205"/>
      <c r="J626" s="205"/>
      <c r="K626" s="205"/>
      <c r="L626" s="205"/>
      <c r="M626" s="205"/>
      <c r="N626" s="205"/>
      <c r="O626" s="205"/>
      <c r="P626" s="205"/>
      <c r="Q626" s="205"/>
      <c r="R626" s="205"/>
      <c r="S626" s="205"/>
      <c r="T626" s="205"/>
      <c r="U626" s="205"/>
      <c r="V626" s="205"/>
      <c r="W626" s="205"/>
      <c r="X626" s="205"/>
      <c r="Y626" s="205"/>
      <c r="Z626" s="205"/>
    </row>
    <row r="627" spans="1:26" s="204" customFormat="1" ht="16">
      <c r="A627" s="208"/>
      <c r="B627" s="215" t="s">
        <v>270</v>
      </c>
      <c r="C627" s="1991"/>
      <c r="D627" s="207"/>
      <c r="E627" s="198"/>
      <c r="F627" s="197"/>
      <c r="G627" s="206"/>
      <c r="H627" s="205"/>
      <c r="I627" s="205"/>
      <c r="J627" s="205"/>
      <c r="K627" s="205"/>
      <c r="L627" s="205"/>
      <c r="M627" s="205"/>
      <c r="N627" s="205"/>
      <c r="O627" s="205"/>
      <c r="P627" s="205"/>
      <c r="Q627" s="205"/>
      <c r="R627" s="205"/>
      <c r="S627" s="205"/>
      <c r="T627" s="205"/>
      <c r="U627" s="205"/>
      <c r="V627" s="205"/>
      <c r="W627" s="205"/>
      <c r="X627" s="205"/>
      <c r="Y627" s="205"/>
      <c r="Z627" s="205"/>
    </row>
    <row r="628" spans="1:26" s="204" customFormat="1" ht="16">
      <c r="A628" s="208"/>
      <c r="B628" s="214" t="s">
        <v>276</v>
      </c>
      <c r="C628" s="1991"/>
      <c r="D628" s="207"/>
      <c r="E628" s="198"/>
      <c r="F628" s="197"/>
      <c r="G628" s="206"/>
      <c r="H628" s="205"/>
      <c r="I628" s="205"/>
      <c r="J628" s="205"/>
      <c r="K628" s="205"/>
      <c r="L628" s="205"/>
      <c r="M628" s="205"/>
      <c r="N628" s="205"/>
      <c r="O628" s="205"/>
      <c r="P628" s="205"/>
      <c r="Q628" s="205"/>
      <c r="R628" s="205"/>
      <c r="S628" s="205"/>
      <c r="T628" s="205"/>
      <c r="U628" s="205"/>
      <c r="V628" s="205"/>
      <c r="W628" s="205"/>
      <c r="X628" s="205"/>
      <c r="Y628" s="205"/>
      <c r="Z628" s="205"/>
    </row>
    <row r="629" spans="1:26" s="204" customFormat="1" ht="16">
      <c r="A629" s="208"/>
      <c r="B629" s="214"/>
      <c r="C629" s="1991"/>
      <c r="D629" s="207"/>
      <c r="E629" s="198"/>
      <c r="F629" s="197"/>
      <c r="G629" s="206"/>
      <c r="H629" s="205"/>
      <c r="I629" s="205"/>
      <c r="J629" s="205"/>
      <c r="K629" s="205"/>
      <c r="L629" s="205"/>
      <c r="M629" s="205"/>
      <c r="N629" s="205"/>
      <c r="O629" s="205"/>
      <c r="P629" s="205"/>
      <c r="Q629" s="205"/>
      <c r="R629" s="205"/>
      <c r="S629" s="205"/>
      <c r="T629" s="205"/>
      <c r="U629" s="205"/>
      <c r="V629" s="205"/>
      <c r="W629" s="205"/>
      <c r="X629" s="205"/>
      <c r="Y629" s="205"/>
      <c r="Z629" s="205"/>
    </row>
    <row r="630" spans="1:26" s="204" customFormat="1" ht="17">
      <c r="A630" s="208"/>
      <c r="B630" s="213" t="s">
        <v>275</v>
      </c>
      <c r="C630" s="1991" t="s">
        <v>7</v>
      </c>
      <c r="D630" s="207">
        <v>1</v>
      </c>
      <c r="E630" s="198"/>
      <c r="F630" s="197"/>
      <c r="G630" s="206"/>
      <c r="H630" s="205"/>
      <c r="I630" s="205"/>
      <c r="J630" s="205"/>
      <c r="K630" s="205"/>
      <c r="L630" s="205"/>
      <c r="M630" s="205"/>
      <c r="N630" s="205"/>
      <c r="O630" s="205"/>
      <c r="P630" s="205"/>
      <c r="Q630" s="205"/>
      <c r="R630" s="205"/>
      <c r="S630" s="205"/>
      <c r="T630" s="205"/>
      <c r="U630" s="205"/>
      <c r="V630" s="205"/>
      <c r="W630" s="205"/>
      <c r="X630" s="205"/>
      <c r="Y630" s="205"/>
      <c r="Z630" s="205"/>
    </row>
    <row r="631" spans="1:26" s="204" customFormat="1" ht="16">
      <c r="A631" s="208"/>
      <c r="B631" s="214"/>
      <c r="C631" s="1991"/>
      <c r="D631" s="207"/>
      <c r="E631" s="198"/>
      <c r="F631" s="197"/>
      <c r="G631" s="206"/>
      <c r="H631" s="205"/>
      <c r="I631" s="205"/>
      <c r="J631" s="205"/>
      <c r="K631" s="205"/>
      <c r="L631" s="205"/>
      <c r="M631" s="205"/>
      <c r="N631" s="205"/>
      <c r="O631" s="205"/>
      <c r="P631" s="205"/>
      <c r="Q631" s="205"/>
      <c r="R631" s="205"/>
      <c r="S631" s="205"/>
      <c r="T631" s="205"/>
      <c r="U631" s="205"/>
      <c r="V631" s="205"/>
      <c r="W631" s="205"/>
      <c r="X631" s="205"/>
      <c r="Y631" s="205"/>
      <c r="Z631" s="205"/>
    </row>
    <row r="632" spans="1:26" s="204" customFormat="1" ht="51">
      <c r="A632" s="208" t="s">
        <v>274</v>
      </c>
      <c r="B632" s="127" t="s">
        <v>273</v>
      </c>
      <c r="C632" s="2019"/>
      <c r="D632" s="211"/>
      <c r="E632" s="198"/>
      <c r="F632" s="197"/>
      <c r="G632" s="206"/>
      <c r="H632" s="205"/>
      <c r="I632" s="205"/>
      <c r="J632" s="205"/>
      <c r="K632" s="205"/>
      <c r="L632" s="205"/>
      <c r="M632" s="205"/>
      <c r="N632" s="205"/>
      <c r="O632" s="205"/>
      <c r="P632" s="205"/>
      <c r="Q632" s="205"/>
      <c r="R632" s="205"/>
      <c r="S632" s="205"/>
      <c r="T632" s="205"/>
      <c r="U632" s="205"/>
      <c r="V632" s="205"/>
      <c r="W632" s="205"/>
      <c r="X632" s="205"/>
      <c r="Y632" s="205"/>
      <c r="Z632" s="205"/>
    </row>
    <row r="633" spans="1:26" s="204" customFormat="1" ht="16">
      <c r="A633" s="208"/>
      <c r="B633" s="127" t="s">
        <v>272</v>
      </c>
      <c r="C633" s="2019"/>
      <c r="D633" s="211"/>
      <c r="E633" s="198"/>
      <c r="F633" s="197"/>
      <c r="G633" s="206"/>
      <c r="H633" s="205"/>
      <c r="I633" s="205"/>
      <c r="J633" s="205"/>
      <c r="K633" s="205"/>
      <c r="L633" s="205"/>
      <c r="M633" s="205"/>
      <c r="N633" s="205"/>
      <c r="O633" s="205"/>
      <c r="P633" s="205"/>
      <c r="Q633" s="205"/>
      <c r="R633" s="205"/>
      <c r="S633" s="205"/>
      <c r="T633" s="205"/>
      <c r="U633" s="205"/>
      <c r="V633" s="205"/>
      <c r="W633" s="205"/>
      <c r="X633" s="205"/>
      <c r="Y633" s="205"/>
      <c r="Z633" s="205"/>
    </row>
    <row r="634" spans="1:26" s="204" customFormat="1" ht="16">
      <c r="A634" s="208"/>
      <c r="B634" s="127" t="s">
        <v>271</v>
      </c>
      <c r="C634" s="2019"/>
      <c r="D634" s="211"/>
      <c r="E634" s="198"/>
      <c r="F634" s="197"/>
      <c r="G634" s="206"/>
      <c r="H634" s="205"/>
      <c r="I634" s="205"/>
      <c r="J634" s="205"/>
      <c r="K634" s="205"/>
      <c r="L634" s="205"/>
      <c r="M634" s="205"/>
      <c r="N634" s="205"/>
      <c r="O634" s="205"/>
      <c r="P634" s="205"/>
      <c r="Q634" s="205"/>
      <c r="R634" s="205"/>
      <c r="S634" s="205"/>
      <c r="T634" s="205"/>
      <c r="U634" s="205"/>
      <c r="V634" s="205"/>
      <c r="W634" s="205"/>
      <c r="X634" s="205"/>
      <c r="Y634" s="205"/>
      <c r="Z634" s="205"/>
    </row>
    <row r="635" spans="1:26" s="204" customFormat="1" ht="16">
      <c r="A635" s="208"/>
      <c r="B635" s="155" t="s">
        <v>270</v>
      </c>
      <c r="C635" s="2019"/>
      <c r="D635" s="211"/>
      <c r="E635" s="198"/>
      <c r="F635" s="197"/>
      <c r="G635" s="206"/>
      <c r="H635" s="205"/>
      <c r="I635" s="205"/>
      <c r="J635" s="205"/>
      <c r="K635" s="205"/>
      <c r="L635" s="205"/>
      <c r="M635" s="205"/>
      <c r="N635" s="205"/>
      <c r="O635" s="205"/>
      <c r="P635" s="205"/>
      <c r="Q635" s="205"/>
      <c r="R635" s="205"/>
      <c r="S635" s="205"/>
      <c r="T635" s="205"/>
      <c r="U635" s="205"/>
      <c r="V635" s="205"/>
      <c r="W635" s="205"/>
      <c r="X635" s="205"/>
      <c r="Y635" s="205"/>
      <c r="Z635" s="205"/>
    </row>
    <row r="636" spans="1:26" s="204" customFormat="1" ht="16">
      <c r="A636" s="208"/>
      <c r="B636" s="155"/>
      <c r="C636" s="2019"/>
      <c r="D636" s="211"/>
      <c r="E636" s="198"/>
      <c r="F636" s="197"/>
      <c r="G636" s="206"/>
      <c r="H636" s="205"/>
      <c r="I636" s="205"/>
      <c r="J636" s="205"/>
      <c r="K636" s="205"/>
      <c r="L636" s="205"/>
      <c r="M636" s="205"/>
      <c r="N636" s="205"/>
      <c r="O636" s="205"/>
      <c r="P636" s="205"/>
      <c r="Q636" s="205"/>
      <c r="R636" s="205"/>
      <c r="S636" s="205"/>
      <c r="T636" s="205"/>
      <c r="U636" s="205"/>
      <c r="V636" s="205"/>
      <c r="W636" s="205"/>
      <c r="X636" s="205"/>
      <c r="Y636" s="205"/>
      <c r="Z636" s="205"/>
    </row>
    <row r="637" spans="1:26" s="204" customFormat="1" ht="17">
      <c r="A637" s="208"/>
      <c r="B637" s="213" t="s">
        <v>269</v>
      </c>
      <c r="C637" s="2019" t="s">
        <v>7</v>
      </c>
      <c r="D637" s="211">
        <v>1</v>
      </c>
      <c r="E637" s="198"/>
      <c r="F637" s="197"/>
      <c r="G637" s="206"/>
      <c r="H637" s="205"/>
      <c r="I637" s="205"/>
      <c r="J637" s="205"/>
      <c r="K637" s="205"/>
      <c r="L637" s="205"/>
      <c r="M637" s="205"/>
      <c r="N637" s="205"/>
      <c r="O637" s="205"/>
      <c r="P637" s="205"/>
      <c r="Q637" s="205"/>
      <c r="R637" s="205"/>
      <c r="S637" s="205"/>
      <c r="T637" s="205"/>
      <c r="U637" s="205"/>
      <c r="V637" s="205"/>
      <c r="W637" s="205"/>
      <c r="X637" s="205"/>
      <c r="Y637" s="205"/>
      <c r="Z637" s="205"/>
    </row>
    <row r="638" spans="1:26" s="204" customFormat="1" ht="16">
      <c r="A638" s="208"/>
      <c r="B638" s="213"/>
      <c r="C638" s="2019"/>
      <c r="D638" s="211"/>
      <c r="E638" s="198"/>
      <c r="F638" s="197"/>
      <c r="G638" s="206"/>
      <c r="H638" s="205"/>
      <c r="I638" s="205"/>
      <c r="J638" s="205"/>
      <c r="K638" s="205"/>
      <c r="L638" s="205"/>
      <c r="M638" s="205"/>
      <c r="N638" s="205"/>
      <c r="O638" s="205"/>
      <c r="P638" s="205"/>
      <c r="Q638" s="205"/>
      <c r="R638" s="205"/>
      <c r="S638" s="205"/>
      <c r="T638" s="205"/>
      <c r="U638" s="205"/>
      <c r="V638" s="205"/>
      <c r="W638" s="205"/>
      <c r="X638" s="205"/>
      <c r="Y638" s="205"/>
      <c r="Z638" s="205"/>
    </row>
    <row r="639" spans="1:26" s="204" customFormat="1" ht="17">
      <c r="A639" s="208" t="s">
        <v>268</v>
      </c>
      <c r="B639" s="155" t="s">
        <v>267</v>
      </c>
      <c r="C639" s="1991" t="s">
        <v>7</v>
      </c>
      <c r="D639" s="207">
        <v>1</v>
      </c>
      <c r="E639" s="210"/>
      <c r="F639" s="197"/>
      <c r="G639" s="206"/>
      <c r="H639" s="205"/>
      <c r="I639" s="205"/>
      <c r="J639" s="205"/>
      <c r="K639" s="205"/>
      <c r="L639" s="205"/>
      <c r="M639" s="205"/>
      <c r="N639" s="205"/>
      <c r="O639" s="205"/>
      <c r="P639" s="205"/>
      <c r="Q639" s="205"/>
      <c r="R639" s="205"/>
      <c r="S639" s="205"/>
      <c r="T639" s="205"/>
      <c r="U639" s="205"/>
      <c r="V639" s="205"/>
      <c r="W639" s="205"/>
      <c r="X639" s="205"/>
      <c r="Y639" s="205"/>
      <c r="Z639" s="205"/>
    </row>
    <row r="640" spans="1:26" s="204" customFormat="1" ht="16">
      <c r="A640" s="208"/>
      <c r="B640" s="127"/>
      <c r="C640" s="1991"/>
      <c r="D640" s="207"/>
      <c r="E640" s="210"/>
      <c r="F640" s="197"/>
      <c r="G640" s="206"/>
      <c r="H640" s="205"/>
      <c r="I640" s="205"/>
      <c r="J640" s="205"/>
      <c r="K640" s="205"/>
      <c r="L640" s="205"/>
      <c r="M640" s="205"/>
      <c r="N640" s="205"/>
      <c r="O640" s="205"/>
      <c r="P640" s="205"/>
      <c r="Q640" s="205"/>
      <c r="R640" s="205"/>
      <c r="S640" s="205"/>
      <c r="T640" s="205"/>
      <c r="U640" s="205"/>
      <c r="V640" s="205"/>
      <c r="W640" s="205"/>
      <c r="X640" s="205"/>
      <c r="Y640" s="205"/>
      <c r="Z640" s="205"/>
    </row>
    <row r="641" spans="1:26" s="204" customFormat="1" ht="16">
      <c r="A641" s="208"/>
      <c r="B641" s="155"/>
      <c r="C641" s="1991"/>
      <c r="D641" s="207"/>
      <c r="E641" s="210"/>
      <c r="F641" s="197"/>
      <c r="G641" s="206"/>
      <c r="H641" s="205"/>
      <c r="I641" s="205"/>
      <c r="J641" s="205"/>
      <c r="K641" s="205"/>
      <c r="L641" s="205"/>
      <c r="M641" s="205"/>
      <c r="N641" s="205"/>
      <c r="O641" s="205"/>
      <c r="P641" s="205"/>
      <c r="Q641" s="205"/>
      <c r="R641" s="205"/>
      <c r="S641" s="205"/>
      <c r="T641" s="205"/>
      <c r="U641" s="205"/>
      <c r="V641" s="205"/>
      <c r="W641" s="205"/>
      <c r="X641" s="205"/>
      <c r="Y641" s="205"/>
      <c r="Z641" s="205"/>
    </row>
    <row r="642" spans="1:26" s="204" customFormat="1" ht="17">
      <c r="A642" s="208" t="s">
        <v>266</v>
      </c>
      <c r="B642" s="155" t="s">
        <v>265</v>
      </c>
      <c r="C642" s="1991" t="s">
        <v>7</v>
      </c>
      <c r="D642" s="207">
        <v>1</v>
      </c>
      <c r="E642" s="210"/>
      <c r="F642" s="197"/>
      <c r="G642" s="206"/>
      <c r="H642" s="205"/>
      <c r="I642" s="205"/>
      <c r="J642" s="205"/>
      <c r="K642" s="205"/>
      <c r="L642" s="205"/>
      <c r="M642" s="205"/>
      <c r="N642" s="205"/>
      <c r="O642" s="205"/>
      <c r="P642" s="205"/>
      <c r="Q642" s="205"/>
      <c r="R642" s="205"/>
      <c r="S642" s="205"/>
      <c r="T642" s="205"/>
      <c r="U642" s="205"/>
      <c r="V642" s="205"/>
      <c r="W642" s="205"/>
      <c r="X642" s="205"/>
      <c r="Y642" s="205"/>
      <c r="Z642" s="205"/>
    </row>
    <row r="643" spans="1:26" s="204" customFormat="1" ht="16">
      <c r="A643" s="208"/>
      <c r="B643" s="127"/>
      <c r="C643" s="1991"/>
      <c r="D643" s="207"/>
      <c r="E643" s="210"/>
      <c r="F643" s="197"/>
      <c r="G643" s="206"/>
      <c r="H643" s="205"/>
      <c r="I643" s="205"/>
      <c r="J643" s="205"/>
      <c r="K643" s="205"/>
      <c r="L643" s="205"/>
      <c r="M643" s="205"/>
      <c r="N643" s="205"/>
      <c r="O643" s="205"/>
      <c r="P643" s="205"/>
      <c r="Q643" s="205"/>
      <c r="R643" s="205"/>
      <c r="S643" s="205"/>
      <c r="T643" s="205"/>
      <c r="U643" s="205"/>
      <c r="V643" s="205"/>
      <c r="W643" s="205"/>
      <c r="X643" s="205"/>
      <c r="Y643" s="205"/>
      <c r="Z643" s="205"/>
    </row>
    <row r="644" spans="1:26" s="204" customFormat="1" ht="17">
      <c r="A644" s="208" t="s">
        <v>264</v>
      </c>
      <c r="B644" s="155" t="s">
        <v>263</v>
      </c>
      <c r="C644" s="1991" t="s">
        <v>7</v>
      </c>
      <c r="D644" s="207">
        <v>1</v>
      </c>
      <c r="E644" s="210"/>
      <c r="F644" s="197"/>
      <c r="G644" s="206"/>
      <c r="H644" s="205"/>
      <c r="I644" s="205"/>
      <c r="J644" s="205"/>
      <c r="K644" s="205"/>
      <c r="L644" s="205"/>
      <c r="M644" s="205"/>
      <c r="N644" s="205"/>
      <c r="O644" s="205"/>
      <c r="P644" s="205"/>
      <c r="Q644" s="205"/>
      <c r="R644" s="205"/>
      <c r="S644" s="205"/>
      <c r="T644" s="205"/>
      <c r="U644" s="205"/>
      <c r="V644" s="205"/>
      <c r="W644" s="205"/>
      <c r="X644" s="205"/>
      <c r="Y644" s="205"/>
      <c r="Z644" s="205"/>
    </row>
    <row r="645" spans="1:26" s="204" customFormat="1" ht="16">
      <c r="A645" s="208"/>
      <c r="B645" s="155"/>
      <c r="C645" s="1991"/>
      <c r="D645" s="207"/>
      <c r="E645" s="210"/>
      <c r="F645" s="197"/>
      <c r="G645" s="206"/>
      <c r="H645" s="205"/>
      <c r="I645" s="205"/>
      <c r="J645" s="205"/>
      <c r="K645" s="205"/>
      <c r="L645" s="205"/>
      <c r="M645" s="205"/>
      <c r="N645" s="205"/>
      <c r="O645" s="205"/>
      <c r="P645" s="205"/>
      <c r="Q645" s="205"/>
      <c r="R645" s="205"/>
      <c r="S645" s="205"/>
      <c r="T645" s="205"/>
      <c r="U645" s="205"/>
      <c r="V645" s="205"/>
      <c r="W645" s="205"/>
      <c r="X645" s="205"/>
      <c r="Y645" s="205"/>
      <c r="Z645" s="205"/>
    </row>
    <row r="646" spans="1:26" s="204" customFormat="1" ht="33.75" customHeight="1">
      <c r="A646" s="208" t="s">
        <v>262</v>
      </c>
      <c r="B646" s="155" t="s">
        <v>261</v>
      </c>
      <c r="C646" s="1991" t="s">
        <v>7</v>
      </c>
      <c r="D646" s="207">
        <v>1</v>
      </c>
      <c r="E646" s="210"/>
      <c r="F646" s="197"/>
      <c r="G646" s="206"/>
      <c r="H646" s="205"/>
      <c r="I646" s="205"/>
      <c r="J646" s="205"/>
      <c r="K646" s="205"/>
      <c r="L646" s="205"/>
      <c r="M646" s="205"/>
      <c r="N646" s="205"/>
      <c r="O646" s="205"/>
      <c r="P646" s="205"/>
      <c r="Q646" s="205"/>
      <c r="R646" s="205"/>
      <c r="S646" s="205"/>
      <c r="T646" s="205"/>
      <c r="U646" s="205"/>
      <c r="V646" s="205"/>
      <c r="W646" s="205"/>
      <c r="X646" s="205"/>
      <c r="Y646" s="205"/>
      <c r="Z646" s="205"/>
    </row>
    <row r="647" spans="1:26" s="204" customFormat="1" ht="16">
      <c r="A647" s="208"/>
      <c r="B647" s="127"/>
      <c r="C647" s="1991"/>
      <c r="D647" s="207"/>
      <c r="E647" s="210"/>
      <c r="F647" s="197"/>
      <c r="G647" s="206"/>
      <c r="H647" s="205"/>
      <c r="I647" s="205"/>
      <c r="J647" s="205"/>
      <c r="K647" s="205"/>
      <c r="L647" s="205"/>
      <c r="M647" s="205"/>
      <c r="N647" s="205"/>
      <c r="O647" s="205"/>
      <c r="P647" s="205"/>
      <c r="Q647" s="205"/>
      <c r="R647" s="205"/>
      <c r="S647" s="205"/>
      <c r="T647" s="205"/>
      <c r="U647" s="205"/>
      <c r="V647" s="205"/>
      <c r="W647" s="205"/>
      <c r="X647" s="205"/>
      <c r="Y647" s="205"/>
      <c r="Z647" s="205"/>
    </row>
    <row r="648" spans="1:26" s="204" customFormat="1" ht="28">
      <c r="A648" s="208" t="s">
        <v>260</v>
      </c>
      <c r="B648" s="155" t="s">
        <v>259</v>
      </c>
      <c r="C648" s="1991" t="s">
        <v>7</v>
      </c>
      <c r="D648" s="207">
        <v>1</v>
      </c>
      <c r="E648" s="210"/>
      <c r="F648" s="197"/>
      <c r="G648" s="206"/>
      <c r="H648" s="205"/>
      <c r="I648" s="205"/>
      <c r="J648" s="205"/>
      <c r="K648" s="205"/>
      <c r="L648" s="205"/>
      <c r="M648" s="205"/>
      <c r="N648" s="205"/>
      <c r="O648" s="205"/>
      <c r="P648" s="205"/>
      <c r="Q648" s="205"/>
      <c r="R648" s="205"/>
      <c r="S648" s="205"/>
      <c r="T648" s="205"/>
      <c r="U648" s="205"/>
      <c r="V648" s="205"/>
      <c r="W648" s="205"/>
      <c r="X648" s="205"/>
      <c r="Y648" s="205"/>
      <c r="Z648" s="205"/>
    </row>
    <row r="649" spans="1:26" s="204" customFormat="1" ht="16">
      <c r="A649" s="208"/>
      <c r="B649" s="127"/>
      <c r="C649" s="1991"/>
      <c r="D649" s="207"/>
      <c r="E649" s="210"/>
      <c r="F649" s="197"/>
      <c r="G649" s="206"/>
      <c r="H649" s="205"/>
      <c r="I649" s="205"/>
      <c r="J649" s="205"/>
      <c r="K649" s="205"/>
      <c r="L649" s="205"/>
      <c r="M649" s="205"/>
      <c r="N649" s="205"/>
      <c r="O649" s="205"/>
      <c r="P649" s="205"/>
      <c r="Q649" s="205"/>
      <c r="R649" s="205"/>
      <c r="S649" s="205"/>
      <c r="T649" s="205"/>
      <c r="U649" s="205"/>
      <c r="V649" s="205"/>
      <c r="W649" s="205"/>
      <c r="X649" s="205"/>
      <c r="Y649" s="205"/>
      <c r="Z649" s="205"/>
    </row>
    <row r="650" spans="1:26" s="204" customFormat="1" ht="28">
      <c r="A650" s="208" t="s">
        <v>258</v>
      </c>
      <c r="B650" s="155" t="s">
        <v>257</v>
      </c>
      <c r="C650" s="1991"/>
      <c r="D650" s="207"/>
      <c r="E650" s="209"/>
      <c r="F650" s="197"/>
      <c r="G650" s="206"/>
      <c r="H650" s="205"/>
      <c r="I650" s="205"/>
      <c r="J650" s="205"/>
      <c r="K650" s="205"/>
      <c r="L650" s="205"/>
      <c r="M650" s="205"/>
      <c r="N650" s="205"/>
      <c r="O650" s="205"/>
      <c r="P650" s="205"/>
      <c r="Q650" s="205"/>
      <c r="R650" s="205"/>
      <c r="S650" s="205"/>
      <c r="T650" s="205"/>
      <c r="U650" s="205"/>
      <c r="V650" s="205"/>
      <c r="W650" s="205"/>
      <c r="X650" s="205"/>
      <c r="Y650" s="205"/>
      <c r="Z650" s="205"/>
    </row>
    <row r="651" spans="1:26" s="204" customFormat="1" ht="17">
      <c r="A651" s="208"/>
      <c r="B651" s="127"/>
      <c r="C651" s="1991" t="s">
        <v>7</v>
      </c>
      <c r="D651" s="207">
        <v>1</v>
      </c>
      <c r="E651" s="198"/>
      <c r="F651" s="197"/>
      <c r="G651" s="206"/>
      <c r="H651" s="205"/>
      <c r="I651" s="205"/>
      <c r="J651" s="205"/>
      <c r="K651" s="205"/>
      <c r="L651" s="205"/>
      <c r="M651" s="205"/>
      <c r="N651" s="205"/>
      <c r="O651" s="205"/>
      <c r="P651" s="205"/>
      <c r="Q651" s="205"/>
      <c r="R651" s="205"/>
      <c r="S651" s="205"/>
      <c r="T651" s="205"/>
      <c r="U651" s="205"/>
      <c r="V651" s="205"/>
      <c r="W651" s="205"/>
      <c r="X651" s="205"/>
      <c r="Y651" s="205"/>
      <c r="Z651" s="205"/>
    </row>
    <row r="652" spans="1:26" s="204" customFormat="1" ht="16">
      <c r="A652" s="208"/>
      <c r="B652" s="127"/>
      <c r="C652" s="1991"/>
      <c r="D652" s="207"/>
      <c r="E652" s="198"/>
      <c r="F652" s="197"/>
      <c r="G652" s="206"/>
      <c r="H652" s="205"/>
      <c r="I652" s="205"/>
      <c r="J652" s="205"/>
      <c r="K652" s="205"/>
      <c r="L652" s="205"/>
      <c r="M652" s="205"/>
      <c r="N652" s="205"/>
      <c r="O652" s="205"/>
      <c r="P652" s="205"/>
      <c r="Q652" s="205"/>
      <c r="R652" s="205"/>
      <c r="S652" s="205"/>
      <c r="T652" s="205"/>
      <c r="U652" s="205"/>
      <c r="V652" s="205"/>
      <c r="W652" s="205"/>
      <c r="X652" s="205"/>
      <c r="Y652" s="205"/>
      <c r="Z652" s="205"/>
    </row>
    <row r="653" spans="1:26" s="204" customFormat="1" ht="42">
      <c r="A653" s="208" t="s">
        <v>256</v>
      </c>
      <c r="B653" s="1180" t="s">
        <v>255</v>
      </c>
      <c r="C653" s="2020"/>
      <c r="D653" s="1181"/>
      <c r="E653" s="1182"/>
      <c r="F653" s="197"/>
      <c r="G653" s="206"/>
      <c r="H653" s="205"/>
      <c r="I653" s="205"/>
      <c r="J653" s="205"/>
      <c r="K653" s="205"/>
      <c r="L653" s="205"/>
      <c r="M653" s="205"/>
      <c r="N653" s="205"/>
      <c r="O653" s="205"/>
      <c r="P653" s="205"/>
      <c r="Q653" s="205"/>
      <c r="R653" s="205"/>
      <c r="S653" s="205"/>
      <c r="T653" s="205"/>
      <c r="U653" s="205"/>
      <c r="V653" s="205"/>
      <c r="W653" s="205"/>
      <c r="X653" s="205"/>
      <c r="Y653" s="205"/>
      <c r="Z653" s="205"/>
    </row>
    <row r="654" spans="1:26" s="204" customFormat="1" ht="18.75" customHeight="1">
      <c r="A654" s="208"/>
      <c r="B654" s="1183" t="s">
        <v>254</v>
      </c>
      <c r="C654" s="2021" t="s">
        <v>7</v>
      </c>
      <c r="D654" s="1184">
        <v>1</v>
      </c>
      <c r="E654" s="1185"/>
      <c r="F654" s="197"/>
      <c r="G654" s="206"/>
      <c r="H654" s="205"/>
      <c r="I654" s="205"/>
      <c r="J654" s="205"/>
      <c r="K654" s="205"/>
      <c r="L654" s="205"/>
      <c r="M654" s="205"/>
      <c r="N654" s="205"/>
      <c r="O654" s="205"/>
      <c r="P654" s="205"/>
      <c r="Q654" s="205"/>
      <c r="R654" s="205"/>
      <c r="S654" s="205"/>
      <c r="T654" s="205"/>
      <c r="U654" s="205"/>
      <c r="V654" s="205"/>
      <c r="W654" s="205"/>
      <c r="X654" s="205"/>
      <c r="Y654" s="205"/>
      <c r="Z654" s="205"/>
    </row>
    <row r="655" spans="1:26" s="190" customFormat="1" ht="15" thickBot="1">
      <c r="A655" s="1179"/>
      <c r="B655" s="1193"/>
      <c r="C655" s="1811"/>
      <c r="D655" s="1507"/>
      <c r="E655" s="1182"/>
      <c r="F655" s="1266"/>
      <c r="G655" s="125"/>
      <c r="H655" s="124"/>
      <c r="I655" s="124"/>
      <c r="J655" s="124"/>
      <c r="K655" s="124"/>
      <c r="L655" s="124"/>
      <c r="M655" s="124"/>
      <c r="N655" s="124"/>
      <c r="O655" s="124"/>
      <c r="P655" s="124"/>
      <c r="Q655" s="124"/>
      <c r="R655" s="124"/>
      <c r="S655" s="124"/>
      <c r="T655" s="124"/>
      <c r="U655" s="124"/>
      <c r="V655" s="124"/>
      <c r="W655" s="124"/>
      <c r="X655" s="124"/>
      <c r="Y655" s="124"/>
      <c r="Z655" s="124"/>
    </row>
    <row r="656" spans="1:26" s="190" customFormat="1" ht="14.25" customHeight="1">
      <c r="A656" s="1494" t="s">
        <v>253</v>
      </c>
      <c r="B656" s="1504" t="s">
        <v>252</v>
      </c>
      <c r="C656" s="2022" t="s">
        <v>181</v>
      </c>
      <c r="D656" s="1508"/>
      <c r="E656" s="1192"/>
      <c r="F656" s="1489">
        <f>SUM(F609:F654)</f>
        <v>0</v>
      </c>
      <c r="G656" s="125"/>
      <c r="H656" s="124"/>
      <c r="I656" s="124"/>
      <c r="J656" s="124"/>
      <c r="K656" s="124"/>
      <c r="L656" s="124"/>
      <c r="M656" s="124"/>
      <c r="N656" s="124"/>
      <c r="O656" s="124"/>
      <c r="P656" s="124"/>
      <c r="Q656" s="124"/>
      <c r="R656" s="124"/>
      <c r="S656" s="124"/>
      <c r="T656" s="124"/>
      <c r="U656" s="124"/>
      <c r="V656" s="124"/>
      <c r="W656" s="124"/>
      <c r="X656" s="124"/>
      <c r="Y656" s="124"/>
      <c r="Z656" s="124"/>
    </row>
    <row r="657" spans="1:26" s="190" customFormat="1" ht="14">
      <c r="A657" s="1509"/>
      <c r="B657" s="1510"/>
      <c r="C657" s="1812"/>
      <c r="D657" s="1511"/>
      <c r="E657" s="1401"/>
      <c r="F657" s="1326"/>
      <c r="G657" s="125"/>
      <c r="H657" s="124"/>
      <c r="I657" s="124"/>
      <c r="J657" s="124"/>
      <c r="K657" s="124"/>
      <c r="L657" s="124"/>
      <c r="M657" s="124"/>
      <c r="N657" s="124"/>
      <c r="O657" s="124"/>
      <c r="P657" s="124"/>
      <c r="Q657" s="124"/>
      <c r="R657" s="124"/>
      <c r="S657" s="124"/>
      <c r="T657" s="124"/>
      <c r="U657" s="124"/>
      <c r="V657" s="124"/>
      <c r="W657" s="124"/>
      <c r="X657" s="124"/>
      <c r="Y657" s="124"/>
      <c r="Z657" s="124"/>
    </row>
    <row r="658" spans="1:26" s="190" customFormat="1" ht="14">
      <c r="A658" s="1512"/>
      <c r="B658" s="1513"/>
      <c r="C658" s="1813"/>
      <c r="D658" s="1514"/>
      <c r="E658" s="1476"/>
      <c r="F658" s="1516"/>
      <c r="G658" s="1168"/>
      <c r="H658" s="124"/>
      <c r="I658" s="124"/>
      <c r="J658" s="124"/>
      <c r="K658" s="124"/>
      <c r="L658" s="124"/>
      <c r="M658" s="124"/>
      <c r="N658" s="124"/>
      <c r="O658" s="124"/>
      <c r="P658" s="124"/>
      <c r="Q658" s="124"/>
      <c r="R658" s="124"/>
      <c r="S658" s="124"/>
      <c r="T658" s="124"/>
      <c r="U658" s="124"/>
      <c r="V658" s="124"/>
      <c r="W658" s="124"/>
      <c r="X658" s="124"/>
      <c r="Y658" s="124"/>
      <c r="Z658" s="124"/>
    </row>
    <row r="659" spans="1:26" s="199" customFormat="1" ht="17">
      <c r="A659" s="1515"/>
      <c r="B659" s="1519" t="s">
        <v>251</v>
      </c>
      <c r="C659" s="1814" t="s">
        <v>182</v>
      </c>
      <c r="D659" s="1520"/>
      <c r="E659" s="1405"/>
      <c r="F659" s="1190"/>
      <c r="G659" s="201"/>
      <c r="H659" s="200"/>
      <c r="I659" s="200"/>
      <c r="J659" s="200"/>
      <c r="K659" s="200"/>
      <c r="L659" s="200"/>
      <c r="M659" s="200"/>
      <c r="N659" s="200"/>
      <c r="O659" s="200"/>
      <c r="P659" s="200"/>
      <c r="Q659" s="200"/>
      <c r="R659" s="200"/>
      <c r="S659" s="200"/>
      <c r="T659" s="200"/>
      <c r="U659" s="200"/>
      <c r="V659" s="200"/>
      <c r="W659" s="200"/>
      <c r="X659" s="200"/>
      <c r="Y659" s="200"/>
      <c r="Z659" s="200"/>
    </row>
    <row r="660" spans="1:26" s="199" customFormat="1" ht="17" customHeight="1">
      <c r="A660" s="1495"/>
      <c r="B660" s="2091" t="s">
        <v>250</v>
      </c>
      <c r="C660" s="2092"/>
      <c r="D660" s="2092"/>
      <c r="E660" s="2093"/>
      <c r="F660" s="1269"/>
      <c r="G660" s="201"/>
      <c r="H660" s="200"/>
      <c r="I660" s="200"/>
      <c r="J660" s="200"/>
      <c r="K660" s="200"/>
      <c r="L660" s="200"/>
      <c r="M660" s="200"/>
      <c r="N660" s="200"/>
      <c r="O660" s="200"/>
      <c r="P660" s="200"/>
      <c r="Q660" s="200"/>
      <c r="R660" s="200"/>
      <c r="S660" s="200"/>
      <c r="T660" s="200"/>
      <c r="U660" s="200"/>
      <c r="V660" s="200"/>
      <c r="W660" s="200"/>
      <c r="X660" s="200"/>
      <c r="Y660" s="200"/>
      <c r="Z660" s="200"/>
    </row>
    <row r="661" spans="1:26" s="190" customFormat="1" ht="14">
      <c r="A661" s="1496"/>
      <c r="B661" s="1517"/>
      <c r="C661" s="1815"/>
      <c r="D661" s="1506"/>
      <c r="E661" s="1452"/>
      <c r="F661" s="1268"/>
      <c r="G661" s="948"/>
      <c r="H661" s="124"/>
      <c r="I661" s="124"/>
      <c r="J661" s="124"/>
      <c r="K661" s="124"/>
      <c r="L661" s="124"/>
      <c r="M661" s="124"/>
      <c r="N661" s="124"/>
      <c r="O661" s="124"/>
      <c r="P661" s="124"/>
      <c r="Q661" s="124"/>
      <c r="R661" s="124"/>
      <c r="S661" s="124"/>
      <c r="T661" s="124"/>
      <c r="U661" s="124"/>
      <c r="V661" s="124"/>
      <c r="W661" s="124"/>
      <c r="X661" s="124"/>
      <c r="Y661" s="124"/>
      <c r="Z661" s="124"/>
    </row>
    <row r="662" spans="1:26" s="190" customFormat="1" ht="12.75" customHeight="1">
      <c r="A662" s="1189"/>
      <c r="B662" s="1518" t="s">
        <v>249</v>
      </c>
      <c r="C662" s="1816" t="s">
        <v>182</v>
      </c>
      <c r="D662" s="1521"/>
      <c r="E662" s="1188"/>
      <c r="F662" s="1188">
        <f>F472</f>
        <v>0</v>
      </c>
      <c r="G662" s="125"/>
      <c r="H662" s="124"/>
      <c r="I662" s="124"/>
      <c r="J662" s="124"/>
      <c r="K662" s="124"/>
      <c r="L662" s="124"/>
      <c r="M662" s="124"/>
      <c r="N662" s="124"/>
      <c r="O662" s="124"/>
      <c r="P662" s="124"/>
      <c r="Q662" s="124"/>
      <c r="R662" s="124"/>
      <c r="S662" s="124"/>
      <c r="T662" s="124"/>
      <c r="U662" s="124"/>
      <c r="V662" s="124"/>
      <c r="W662" s="124"/>
      <c r="X662" s="124"/>
      <c r="Y662" s="124"/>
      <c r="Z662" s="124"/>
    </row>
    <row r="663" spans="1:26" s="190" customFormat="1" ht="15" customHeight="1">
      <c r="A663" s="1189"/>
      <c r="B663" s="1522" t="s">
        <v>248</v>
      </c>
      <c r="C663" s="1817" t="s">
        <v>182</v>
      </c>
      <c r="D663" s="1523"/>
      <c r="E663" s="1190"/>
      <c r="F663" s="1188">
        <f>F528</f>
        <v>0</v>
      </c>
      <c r="G663" s="125"/>
      <c r="H663" s="124"/>
      <c r="I663" s="124"/>
      <c r="J663" s="124"/>
      <c r="K663" s="124"/>
      <c r="L663" s="124"/>
      <c r="M663" s="124"/>
      <c r="N663" s="124"/>
      <c r="O663" s="124"/>
      <c r="P663" s="124"/>
      <c r="Q663" s="124"/>
      <c r="R663" s="124"/>
      <c r="S663" s="124"/>
      <c r="T663" s="124"/>
      <c r="U663" s="124"/>
      <c r="V663" s="124"/>
      <c r="W663" s="124"/>
      <c r="X663" s="124"/>
      <c r="Y663" s="124"/>
      <c r="Z663" s="124"/>
    </row>
    <row r="664" spans="1:26" s="190" customFormat="1" ht="13.5" customHeight="1">
      <c r="A664" s="1189"/>
      <c r="B664" s="1522" t="s">
        <v>247</v>
      </c>
      <c r="C664" s="1817" t="s">
        <v>182</v>
      </c>
      <c r="D664" s="1532"/>
      <c r="E664" s="1190"/>
      <c r="F664" s="1188">
        <f>F593</f>
        <v>0</v>
      </c>
      <c r="G664" s="125"/>
      <c r="H664" s="124"/>
      <c r="I664" s="124"/>
      <c r="J664" s="124"/>
      <c r="K664" s="124"/>
      <c r="L664" s="124"/>
      <c r="M664" s="124"/>
      <c r="N664" s="124"/>
      <c r="O664" s="124"/>
      <c r="P664" s="124"/>
      <c r="Q664" s="124"/>
      <c r="R664" s="124"/>
      <c r="S664" s="124"/>
      <c r="T664" s="124"/>
      <c r="U664" s="124"/>
      <c r="V664" s="124"/>
      <c r="W664" s="124"/>
      <c r="X664" s="124"/>
      <c r="Y664" s="124"/>
      <c r="Z664" s="124"/>
    </row>
    <row r="665" spans="1:26" s="190" customFormat="1" ht="14.25" customHeight="1">
      <c r="A665" s="1497"/>
      <c r="B665" s="1522" t="s">
        <v>246</v>
      </c>
      <c r="C665" s="1817" t="s">
        <v>182</v>
      </c>
      <c r="D665" s="1533"/>
      <c r="E665" s="1190"/>
      <c r="F665" s="1269">
        <f>F656</f>
        <v>0</v>
      </c>
      <c r="G665" s="125"/>
      <c r="H665" s="124"/>
      <c r="I665" s="124"/>
      <c r="J665" s="124"/>
      <c r="K665" s="124"/>
      <c r="L665" s="124"/>
      <c r="M665" s="124"/>
      <c r="N665" s="124"/>
      <c r="O665" s="124"/>
      <c r="P665" s="124"/>
      <c r="Q665" s="124"/>
      <c r="R665" s="124"/>
      <c r="S665" s="124"/>
      <c r="T665" s="124"/>
      <c r="U665" s="124"/>
      <c r="V665" s="124"/>
      <c r="W665" s="124"/>
      <c r="X665" s="124"/>
      <c r="Y665" s="124"/>
      <c r="Z665" s="124"/>
    </row>
    <row r="666" spans="1:26" s="190" customFormat="1" ht="15" thickBot="1">
      <c r="A666" s="1502"/>
      <c r="B666" s="1531" t="s">
        <v>28</v>
      </c>
      <c r="C666" s="2023" t="s">
        <v>181</v>
      </c>
      <c r="D666" s="1534"/>
      <c r="E666" s="1490"/>
      <c r="F666" s="1490">
        <f>SUM(F662:F665)</f>
        <v>0</v>
      </c>
      <c r="G666" s="125"/>
      <c r="H666" s="124"/>
      <c r="I666" s="124"/>
      <c r="J666" s="124"/>
      <c r="K666" s="124"/>
      <c r="L666" s="124"/>
      <c r="M666" s="124"/>
      <c r="N666" s="124"/>
      <c r="O666" s="124"/>
      <c r="P666" s="124"/>
      <c r="Q666" s="124"/>
      <c r="R666" s="124"/>
      <c r="S666" s="124"/>
      <c r="T666" s="124"/>
      <c r="U666" s="124"/>
      <c r="V666" s="124"/>
      <c r="W666" s="124"/>
      <c r="X666" s="124"/>
      <c r="Y666" s="124"/>
      <c r="Z666" s="124"/>
    </row>
    <row r="667" spans="1:26" ht="13.5" customHeight="1" thickTop="1">
      <c r="A667" s="1496"/>
      <c r="B667" s="1498"/>
      <c r="C667" s="1776"/>
      <c r="D667" s="1524"/>
      <c r="E667" s="1342"/>
      <c r="F667" s="1342"/>
    </row>
    <row r="668" spans="1:26" ht="13.5" customHeight="1">
      <c r="A668" s="1496"/>
      <c r="B668" s="1498"/>
      <c r="C668" s="1776"/>
      <c r="D668" s="1176"/>
      <c r="E668" s="1342"/>
      <c r="F668" s="1342"/>
    </row>
    <row r="669" spans="1:26" s="980" customFormat="1" ht="22.5" customHeight="1">
      <c r="A669" s="1503"/>
      <c r="B669" s="1530" t="s">
        <v>245</v>
      </c>
      <c r="C669" s="2024"/>
      <c r="D669" s="1525"/>
      <c r="E669" s="1505"/>
      <c r="F669" s="1540"/>
      <c r="G669" s="1541"/>
      <c r="H669" s="979"/>
      <c r="I669" s="979"/>
      <c r="J669" s="979"/>
      <c r="K669" s="979"/>
      <c r="L669" s="979"/>
      <c r="M669" s="979"/>
      <c r="N669" s="979"/>
      <c r="O669" s="979"/>
      <c r="P669" s="979"/>
      <c r="Q669" s="979"/>
      <c r="R669" s="979"/>
      <c r="S669" s="979"/>
      <c r="T669" s="979"/>
      <c r="U669" s="979"/>
      <c r="V669" s="979"/>
      <c r="W669" s="979"/>
      <c r="X669" s="979"/>
      <c r="Y669" s="979"/>
    </row>
    <row r="670" spans="1:26" s="190" customFormat="1" ht="16">
      <c r="A670" s="1499"/>
      <c r="B670" s="1529"/>
      <c r="C670" s="2025"/>
      <c r="D670" s="1526"/>
      <c r="E670" s="1268"/>
      <c r="F670" s="1342"/>
      <c r="G670" s="124"/>
      <c r="H670" s="124"/>
      <c r="I670" s="124"/>
      <c r="J670" s="124"/>
      <c r="K670" s="124"/>
      <c r="L670" s="124"/>
      <c r="M670" s="124"/>
      <c r="N670" s="124"/>
      <c r="O670" s="124"/>
      <c r="P670" s="124"/>
      <c r="Q670" s="124"/>
      <c r="R670" s="124"/>
      <c r="S670" s="124"/>
      <c r="T670" s="124"/>
      <c r="U670" s="124"/>
      <c r="V670" s="124"/>
      <c r="W670" s="124"/>
      <c r="X670" s="124"/>
      <c r="Y670" s="124"/>
    </row>
    <row r="671" spans="1:26" s="190" customFormat="1" ht="15.75" customHeight="1">
      <c r="A671" s="2094" t="s">
        <v>244</v>
      </c>
      <c r="B671" s="2095"/>
      <c r="C671" s="2096"/>
      <c r="D671" s="1527" t="s">
        <v>28</v>
      </c>
      <c r="E671" s="1268"/>
      <c r="F671" s="1491">
        <f>F116</f>
        <v>0</v>
      </c>
      <c r="G671" s="124"/>
      <c r="H671" s="124"/>
      <c r="I671" s="124"/>
      <c r="J671" s="124"/>
      <c r="K671" s="124"/>
      <c r="L671" s="124"/>
      <c r="M671" s="124"/>
      <c r="N671" s="124"/>
      <c r="O671" s="124"/>
      <c r="P671" s="124"/>
      <c r="Q671" s="124"/>
      <c r="R671" s="124"/>
      <c r="S671" s="124"/>
      <c r="T671" s="124"/>
      <c r="U671" s="124"/>
      <c r="V671" s="124"/>
      <c r="W671" s="124"/>
      <c r="X671" s="124"/>
      <c r="Y671" s="124"/>
    </row>
    <row r="672" spans="1:26" ht="14.75" customHeight="1">
      <c r="A672" s="2097" t="s">
        <v>243</v>
      </c>
      <c r="B672" s="2098"/>
      <c r="C672" s="2098"/>
      <c r="D672" s="1528" t="s">
        <v>28</v>
      </c>
      <c r="E672" s="1493"/>
      <c r="F672" s="1492">
        <f>F261</f>
        <v>0</v>
      </c>
      <c r="G672" s="124"/>
    </row>
    <row r="673" spans="1:25" s="193" customFormat="1" ht="15.75" customHeight="1">
      <c r="A673" s="2099" t="s">
        <v>242</v>
      </c>
      <c r="B673" s="2100"/>
      <c r="C673" s="2100"/>
      <c r="D673" s="1500" t="s">
        <v>28</v>
      </c>
      <c r="E673" s="1501"/>
      <c r="F673" s="1492">
        <f>F419</f>
        <v>0</v>
      </c>
    </row>
    <row r="674" spans="1:25" s="190" customFormat="1" ht="14.25" customHeight="1" thickBot="1">
      <c r="A674" s="2101" t="s">
        <v>241</v>
      </c>
      <c r="B674" s="2102"/>
      <c r="C674" s="2026"/>
      <c r="D674" s="194" t="s">
        <v>28</v>
      </c>
      <c r="E674" s="192"/>
      <c r="F674" s="191">
        <f>F666</f>
        <v>0</v>
      </c>
      <c r="G674" s="124"/>
      <c r="H674" s="124"/>
      <c r="I674" s="124"/>
      <c r="J674" s="124"/>
      <c r="K674" s="124"/>
      <c r="L674" s="124"/>
      <c r="M674" s="124"/>
      <c r="N674" s="124"/>
      <c r="O674" s="124"/>
      <c r="P674" s="124"/>
      <c r="Q674" s="124"/>
      <c r="R674" s="124"/>
      <c r="S674" s="124"/>
      <c r="T674" s="124"/>
      <c r="U674" s="124"/>
      <c r="V674" s="124"/>
      <c r="W674" s="124"/>
      <c r="X674" s="124"/>
      <c r="Y674" s="124"/>
    </row>
    <row r="675" spans="1:25" s="982" customFormat="1" ht="22.25" customHeight="1" thickTop="1">
      <c r="A675" s="2085" t="s">
        <v>240</v>
      </c>
      <c r="B675" s="2086"/>
      <c r="C675" s="2086"/>
      <c r="D675" s="2087"/>
      <c r="E675" s="1536"/>
      <c r="F675" s="1535">
        <f>SUM(F671:F674)</f>
        <v>0</v>
      </c>
      <c r="G675" s="981"/>
      <c r="H675" s="981"/>
      <c r="I675" s="981"/>
      <c r="J675" s="981"/>
      <c r="K675" s="981"/>
      <c r="L675" s="981"/>
      <c r="M675" s="981"/>
      <c r="N675" s="981"/>
      <c r="O675" s="981"/>
      <c r="P675" s="981"/>
      <c r="Q675" s="981"/>
      <c r="R675" s="981"/>
      <c r="S675" s="981"/>
      <c r="T675" s="981"/>
      <c r="U675" s="981"/>
      <c r="V675" s="981"/>
      <c r="W675" s="981"/>
      <c r="X675" s="981"/>
      <c r="Y675" s="981"/>
    </row>
    <row r="676" spans="1:25" s="982" customFormat="1" ht="20.25" customHeight="1">
      <c r="A676" s="2088" t="s">
        <v>239</v>
      </c>
      <c r="B676" s="2088"/>
      <c r="C676" s="2088"/>
      <c r="D676" s="2089"/>
      <c r="E676" s="1127"/>
      <c r="F676" s="1491">
        <f>0.25*F675</f>
        <v>0</v>
      </c>
      <c r="G676" s="981"/>
      <c r="H676" s="981"/>
      <c r="I676" s="981"/>
      <c r="J676" s="981"/>
      <c r="K676" s="981"/>
      <c r="L676" s="981"/>
      <c r="M676" s="981"/>
      <c r="N676" s="981"/>
      <c r="O676" s="981"/>
      <c r="P676" s="981"/>
      <c r="Q676" s="981"/>
      <c r="R676" s="981"/>
      <c r="S676" s="981"/>
      <c r="T676" s="981"/>
      <c r="U676" s="981"/>
      <c r="V676" s="981"/>
      <c r="W676" s="981"/>
      <c r="X676" s="981"/>
      <c r="Y676" s="981"/>
    </row>
    <row r="677" spans="1:25" s="983" customFormat="1" ht="20">
      <c r="A677" s="1172"/>
      <c r="B677" s="1539"/>
      <c r="C677" s="2027"/>
      <c r="D677" s="1538"/>
      <c r="E677" s="1127"/>
      <c r="F677" s="1491"/>
      <c r="G677" s="968"/>
      <c r="H677" s="968"/>
      <c r="I677" s="968"/>
      <c r="J677" s="968"/>
      <c r="K677" s="968"/>
      <c r="L677" s="968"/>
      <c r="M677" s="968"/>
      <c r="N677" s="968"/>
      <c r="O677" s="968"/>
      <c r="P677" s="968"/>
      <c r="Q677" s="968"/>
      <c r="R677" s="968"/>
      <c r="S677" s="968"/>
      <c r="T677" s="968"/>
      <c r="U677" s="968"/>
      <c r="V677" s="968"/>
      <c r="W677" s="968"/>
      <c r="X677" s="968"/>
      <c r="Y677" s="968"/>
    </row>
    <row r="678" spans="1:25" s="982" customFormat="1" ht="22.25" customHeight="1">
      <c r="A678" s="2088" t="s">
        <v>238</v>
      </c>
      <c r="B678" s="2088"/>
      <c r="C678" s="2088"/>
      <c r="D678" s="2088"/>
      <c r="E678" s="1537"/>
      <c r="F678" s="1491">
        <f>SUM(F675:F676)</f>
        <v>0</v>
      </c>
      <c r="G678" s="981"/>
      <c r="H678" s="981"/>
      <c r="I678" s="981"/>
      <c r="J678" s="981"/>
      <c r="K678" s="981"/>
      <c r="L678" s="981"/>
      <c r="M678" s="981"/>
      <c r="N678" s="981"/>
      <c r="O678" s="981"/>
      <c r="P678" s="981"/>
      <c r="Q678" s="981"/>
      <c r="R678" s="981"/>
      <c r="S678" s="981"/>
      <c r="T678" s="981"/>
      <c r="U678" s="981"/>
      <c r="V678" s="981"/>
      <c r="W678" s="981"/>
      <c r="X678" s="981"/>
      <c r="Y678" s="981"/>
    </row>
    <row r="679" spans="1:25">
      <c r="A679" s="1061"/>
    </row>
    <row r="680" spans="1:25">
      <c r="A680" s="1061"/>
    </row>
    <row r="681" spans="1:25">
      <c r="A681" s="1061"/>
    </row>
  </sheetData>
  <sheetProtection selectLockedCells="1" selectUnlockedCells="1"/>
  <autoFilter ref="A4:F356" xr:uid="{0EDDFCFF-946D-E54F-B7E7-747DBE64F097}"/>
  <mergeCells count="17">
    <mergeCell ref="A1:F1"/>
    <mergeCell ref="A2:F2"/>
    <mergeCell ref="A3:F3"/>
    <mergeCell ref="B4:B5"/>
    <mergeCell ref="C4:C5"/>
    <mergeCell ref="D4:D5"/>
    <mergeCell ref="E4:E5"/>
    <mergeCell ref="F4:F5"/>
    <mergeCell ref="A675:D675"/>
    <mergeCell ref="A676:D676"/>
    <mergeCell ref="A678:D678"/>
    <mergeCell ref="A422:D422"/>
    <mergeCell ref="B660:E660"/>
    <mergeCell ref="A671:C671"/>
    <mergeCell ref="A672:C672"/>
    <mergeCell ref="A673:C673"/>
    <mergeCell ref="A674:B674"/>
  </mergeCells>
  <pageMargins left="0.74791666666666667" right="0.74791666666666667" top="1.0125" bottom="0.94513888888888886" header="0.51180555555555551" footer="0.51180555555555551"/>
  <pageSetup paperSize="9" scale="79" firstPageNumber="0" orientation="portrait" horizontalDpi="300" verticalDpi="300"/>
  <headerFooter alignWithMargins="0">
    <oddHeader>&amp;L&amp;8MOZAIK d.o.o.
Ulica Hrvatskog proljeća 3,
Bjelovar&amp;C&amp;8SUŠARE ZA DRVO, TRAKASTA
SUŠARA ZA PILJEVINU, SJEČKU I
KUKURUZ SA LINIJOM ZA IZRADU BRIKETA&amp;R&amp;8DATUM:09.2016.
BR.TEH.DN.:NI-150/2016-HV</oddHeader>
    <oddFooter>&amp;L&amp;8NORD-ING d.o.o. Čakovec, Uska 1
Božica Magdalenić, ing.građ.
tel/fax:040/396-455, mob.098/345-579&amp;C&amp;8VODOVOD I ODVODNJA
TROŠKOVNIK&amp;R&amp;P / &amp;N</oddFooter>
  </headerFooter>
  <rowBreaks count="23" manualBreakCount="23">
    <brk id="40" max="16383" man="1"/>
    <brk id="53" max="16383" man="1"/>
    <brk id="93" max="16383" man="1"/>
    <brk id="98" max="16383" man="1"/>
    <brk id="117" max="16383" man="1"/>
    <brk id="131" max="16383" man="1"/>
    <brk id="163" max="16383" man="1"/>
    <brk id="204" max="16383" man="1"/>
    <brk id="262" max="16383" man="1"/>
    <brk id="275" max="16383" man="1"/>
    <brk id="311" max="16383" man="1"/>
    <brk id="323" max="16383" man="1"/>
    <brk id="352" max="16383" man="1"/>
    <brk id="399" max="16383" man="1"/>
    <brk id="420" max="16383" man="1"/>
    <brk id="447" max="16383" man="1"/>
    <brk id="473" max="16383" man="1"/>
    <brk id="507" max="16383" man="1"/>
    <brk id="529" max="16383" man="1"/>
    <brk id="572" max="16383" man="1"/>
    <brk id="594" max="16383" man="1"/>
    <brk id="645" max="16383" man="1"/>
    <brk id="6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EE1C-EAB5-B84A-BE81-9E165AB90287}">
  <dimension ref="A1:RI171"/>
  <sheetViews>
    <sheetView topLeftCell="A89" zoomScaleNormal="100" zoomScaleSheetLayoutView="100" workbookViewId="0">
      <selection activeCell="F78" sqref="F78"/>
    </sheetView>
  </sheetViews>
  <sheetFormatPr baseColWidth="10" defaultColWidth="9.1640625" defaultRowHeight="13"/>
  <cols>
    <col min="1" max="1" width="6.6640625" style="124" customWidth="1"/>
    <col min="2" max="2" width="53.1640625" style="124" customWidth="1"/>
    <col min="3" max="3" width="10.5" style="1747" customWidth="1"/>
    <col min="4" max="4" width="9.33203125" style="126" customWidth="1"/>
    <col min="5" max="5" width="11.83203125" style="124" customWidth="1"/>
    <col min="6" max="6" width="14.83203125" style="124" customWidth="1"/>
    <col min="7" max="7" width="9.1640625" style="125"/>
    <col min="8" max="16384" width="9.1640625" style="124"/>
  </cols>
  <sheetData>
    <row r="1" spans="1:6" ht="15.5" customHeight="1">
      <c r="A1" s="2057" t="s">
        <v>1112</v>
      </c>
      <c r="B1" s="2058"/>
      <c r="C1" s="2058"/>
      <c r="D1" s="2058"/>
      <c r="E1" s="2058"/>
      <c r="F1" s="2059"/>
    </row>
    <row r="2" spans="1:6" ht="16">
      <c r="A2" s="2060" t="s">
        <v>1123</v>
      </c>
      <c r="B2" s="2061"/>
      <c r="C2" s="2061"/>
      <c r="D2" s="2061"/>
      <c r="E2" s="2061"/>
      <c r="F2" s="2062"/>
    </row>
    <row r="3" spans="1:6" ht="15.5" customHeight="1" thickBot="1">
      <c r="A3" s="2063" t="s">
        <v>1111</v>
      </c>
      <c r="B3" s="2064"/>
      <c r="C3" s="2064"/>
      <c r="D3" s="2064"/>
      <c r="E3" s="2064"/>
      <c r="F3" s="2065"/>
    </row>
    <row r="4" spans="1:6" ht="34">
      <c r="A4" s="673" t="s">
        <v>0</v>
      </c>
      <c r="B4" s="2081" t="s">
        <v>1</v>
      </c>
      <c r="C4" s="2106" t="s">
        <v>2</v>
      </c>
      <c r="D4" s="2081" t="s">
        <v>3</v>
      </c>
      <c r="E4" s="2080" t="s">
        <v>4</v>
      </c>
      <c r="F4" s="2080" t="s">
        <v>5</v>
      </c>
    </row>
    <row r="5" spans="1:6" ht="18" thickBot="1">
      <c r="A5" s="672" t="s">
        <v>6</v>
      </c>
      <c r="B5" s="2082"/>
      <c r="C5" s="2113"/>
      <c r="D5" s="2082"/>
      <c r="E5" s="2076"/>
      <c r="F5" s="2076"/>
    </row>
    <row r="6" spans="1:6" ht="17" thickBot="1">
      <c r="A6" s="3">
        <v>1</v>
      </c>
      <c r="B6" s="912">
        <v>2</v>
      </c>
      <c r="C6" s="1949">
        <v>3</v>
      </c>
      <c r="D6" s="912">
        <v>4</v>
      </c>
      <c r="E6" s="5">
        <v>5</v>
      </c>
      <c r="F6" s="5">
        <v>6</v>
      </c>
    </row>
    <row r="7" spans="1:6" ht="19">
      <c r="A7" s="1549"/>
      <c r="B7" s="984" t="s">
        <v>890</v>
      </c>
      <c r="C7" s="1819"/>
      <c r="D7" s="1546"/>
      <c r="E7" s="136"/>
      <c r="F7" s="135"/>
    </row>
    <row r="8" spans="1:6" ht="17">
      <c r="A8" s="1550" t="s">
        <v>8</v>
      </c>
      <c r="B8" s="1544" t="s">
        <v>237</v>
      </c>
      <c r="C8" s="1820" t="s">
        <v>182</v>
      </c>
      <c r="D8" s="1547"/>
      <c r="E8" s="986"/>
      <c r="F8" s="987"/>
    </row>
    <row r="9" spans="1:6" ht="19.25" customHeight="1">
      <c r="A9" s="1483"/>
      <c r="B9" s="1545"/>
      <c r="C9" s="1821"/>
      <c r="D9" s="1548"/>
      <c r="E9" s="142"/>
      <c r="F9" s="141"/>
    </row>
    <row r="10" spans="1:6" ht="166" customHeight="1">
      <c r="A10" s="1421" t="s">
        <v>10</v>
      </c>
      <c r="B10" s="1829" t="s">
        <v>1103</v>
      </c>
      <c r="C10" s="1822"/>
      <c r="D10" s="185"/>
      <c r="E10" s="136"/>
      <c r="F10" s="141"/>
    </row>
    <row r="11" spans="1:6" ht="14" customHeight="1">
      <c r="A11" s="157"/>
      <c r="B11" s="161"/>
      <c r="C11" s="1779" t="s">
        <v>193</v>
      </c>
      <c r="D11" s="184">
        <v>6890</v>
      </c>
      <c r="E11" s="136"/>
      <c r="F11" s="158"/>
    </row>
    <row r="12" spans="1:6" ht="16">
      <c r="A12" s="157"/>
      <c r="B12" s="161"/>
      <c r="C12" s="1779"/>
      <c r="D12" s="184"/>
      <c r="E12" s="136"/>
      <c r="F12" s="141"/>
    </row>
    <row r="13" spans="1:6" ht="86.5" customHeight="1">
      <c r="A13" s="157" t="s">
        <v>29</v>
      </c>
      <c r="B13" s="161" t="s">
        <v>236</v>
      </c>
      <c r="C13" s="1779"/>
      <c r="D13" s="184"/>
      <c r="E13" s="136"/>
      <c r="F13" s="141"/>
    </row>
    <row r="14" spans="1:6" ht="13" customHeight="1">
      <c r="A14" s="157"/>
      <c r="B14" s="146"/>
      <c r="C14" s="1779" t="s">
        <v>7</v>
      </c>
      <c r="D14" s="184">
        <v>1</v>
      </c>
      <c r="E14" s="136"/>
      <c r="F14" s="158"/>
    </row>
    <row r="15" spans="1:6" ht="16">
      <c r="A15" s="157"/>
      <c r="B15" s="161"/>
      <c r="C15" s="1779"/>
      <c r="D15" s="184"/>
      <c r="E15" s="136"/>
      <c r="F15" s="141"/>
    </row>
    <row r="16" spans="1:6" ht="70">
      <c r="A16" s="183" t="s">
        <v>46</v>
      </c>
      <c r="B16" s="180" t="s">
        <v>235</v>
      </c>
      <c r="C16" s="2029"/>
      <c r="D16" s="182"/>
      <c r="E16" s="179"/>
      <c r="F16" s="158"/>
    </row>
    <row r="17" spans="1:6" ht="16">
      <c r="A17" s="181"/>
      <c r="B17" s="180"/>
      <c r="C17" s="1779" t="s">
        <v>351</v>
      </c>
      <c r="D17" s="179">
        <v>1</v>
      </c>
      <c r="E17" s="179"/>
      <c r="F17" s="158"/>
    </row>
    <row r="18" spans="1:6" ht="14.75" customHeight="1" thickBot="1">
      <c r="A18" s="178"/>
      <c r="B18" s="177"/>
      <c r="C18" s="1823"/>
      <c r="D18" s="176"/>
      <c r="E18" s="175"/>
      <c r="F18" s="158"/>
    </row>
    <row r="19" spans="1:6" ht="14.75" customHeight="1">
      <c r="A19" s="990"/>
      <c r="B19" s="991" t="s">
        <v>234</v>
      </c>
      <c r="C19" s="2030" t="s">
        <v>181</v>
      </c>
      <c r="D19" s="992"/>
      <c r="E19" s="994"/>
      <c r="F19" s="994">
        <f>SUM(F11:F18)</f>
        <v>0</v>
      </c>
    </row>
    <row r="20" spans="1:6" ht="14.75" customHeight="1">
      <c r="A20" s="137"/>
      <c r="D20" s="152"/>
      <c r="E20" s="136"/>
      <c r="F20" s="135"/>
    </row>
    <row r="21" spans="1:6" ht="16">
      <c r="A21" s="137"/>
      <c r="D21" s="152"/>
      <c r="E21" s="136"/>
      <c r="F21" s="135"/>
    </row>
    <row r="22" spans="1:6" ht="17">
      <c r="A22" s="988" t="s">
        <v>78</v>
      </c>
      <c r="B22" s="989" t="s">
        <v>11</v>
      </c>
      <c r="C22" s="1824" t="s">
        <v>182</v>
      </c>
      <c r="D22" s="996"/>
      <c r="E22" s="997"/>
      <c r="F22" s="997"/>
    </row>
    <row r="23" spans="1:6" ht="16">
      <c r="A23" s="137"/>
      <c r="D23" s="152"/>
      <c r="E23" s="136"/>
      <c r="F23" s="135"/>
    </row>
    <row r="24" spans="1:6" ht="140">
      <c r="A24" s="137" t="s">
        <v>80</v>
      </c>
      <c r="B24" s="161" t="s">
        <v>1124</v>
      </c>
      <c r="D24" s="152"/>
      <c r="E24" s="136"/>
      <c r="F24" s="135"/>
    </row>
    <row r="25" spans="1:6" ht="16">
      <c r="A25" s="137"/>
      <c r="B25" s="173"/>
      <c r="C25" s="1747" t="s">
        <v>228</v>
      </c>
      <c r="D25" s="169">
        <v>1260</v>
      </c>
      <c r="E25" s="136"/>
      <c r="F25" s="158"/>
    </row>
    <row r="26" spans="1:6" ht="16">
      <c r="A26" s="137"/>
      <c r="B26" s="173"/>
      <c r="D26" s="170"/>
      <c r="E26" s="136"/>
      <c r="F26" s="141"/>
    </row>
    <row r="27" spans="1:6" ht="126">
      <c r="A27" s="137" t="s">
        <v>87</v>
      </c>
      <c r="B27" s="161" t="s">
        <v>233</v>
      </c>
      <c r="D27" s="170"/>
      <c r="E27" s="136"/>
      <c r="F27" s="135"/>
    </row>
    <row r="28" spans="1:6" ht="16">
      <c r="A28" s="137"/>
      <c r="B28" s="161"/>
      <c r="C28" s="1747" t="s">
        <v>228</v>
      </c>
      <c r="D28" s="169">
        <v>1260</v>
      </c>
      <c r="E28" s="136"/>
      <c r="F28" s="158"/>
    </row>
    <row r="29" spans="1:6" ht="16">
      <c r="A29" s="137"/>
      <c r="B29" s="161"/>
      <c r="D29" s="169"/>
      <c r="E29" s="136"/>
      <c r="F29" s="141"/>
    </row>
    <row r="30" spans="1:6" ht="181" customHeight="1">
      <c r="A30" s="137" t="s">
        <v>101</v>
      </c>
      <c r="B30" s="161" t="s">
        <v>232</v>
      </c>
      <c r="C30" s="160"/>
      <c r="D30" s="159"/>
      <c r="E30" s="136"/>
      <c r="F30" s="135"/>
    </row>
    <row r="31" spans="1:6" ht="16">
      <c r="A31" s="137"/>
      <c r="B31" s="146"/>
      <c r="C31" s="1779" t="s">
        <v>193</v>
      </c>
      <c r="D31" s="171">
        <v>3626</v>
      </c>
      <c r="E31" s="136"/>
      <c r="F31" s="158"/>
    </row>
    <row r="32" spans="1:6" ht="16">
      <c r="A32" s="137"/>
      <c r="B32" s="146"/>
      <c r="C32" s="1779"/>
      <c r="D32" s="171"/>
      <c r="E32" s="136"/>
      <c r="F32" s="141"/>
    </row>
    <row r="33" spans="1:6" ht="198.5" customHeight="1">
      <c r="A33" s="137" t="s">
        <v>109</v>
      </c>
      <c r="B33" s="161" t="s">
        <v>231</v>
      </c>
      <c r="C33" s="1779"/>
      <c r="D33" s="171"/>
      <c r="E33" s="136"/>
      <c r="F33" s="141"/>
    </row>
    <row r="34" spans="1:6" ht="16">
      <c r="A34" s="137"/>
      <c r="B34" s="172" t="s">
        <v>230</v>
      </c>
      <c r="C34" s="1747" t="s">
        <v>228</v>
      </c>
      <c r="D34" s="169">
        <v>1185</v>
      </c>
      <c r="E34" s="136"/>
      <c r="F34" s="158"/>
    </row>
    <row r="35" spans="1:6" ht="16">
      <c r="A35" s="137"/>
      <c r="B35" s="172" t="s">
        <v>229</v>
      </c>
      <c r="C35" s="1747" t="s">
        <v>228</v>
      </c>
      <c r="D35" s="169">
        <v>1310</v>
      </c>
      <c r="E35" s="136"/>
      <c r="F35" s="158"/>
    </row>
    <row r="36" spans="1:6" ht="16">
      <c r="A36" s="137"/>
      <c r="B36" s="146"/>
      <c r="C36" s="1779"/>
      <c r="D36" s="171"/>
      <c r="E36" s="136"/>
      <c r="F36" s="141"/>
    </row>
    <row r="37" spans="1:6" ht="16">
      <c r="A37" s="137"/>
      <c r="B37" s="146"/>
      <c r="C37" s="1779"/>
      <c r="D37" s="171"/>
      <c r="E37" s="136"/>
      <c r="F37" s="141"/>
    </row>
    <row r="38" spans="1:6" ht="87" customHeight="1">
      <c r="A38" s="137" t="s">
        <v>121</v>
      </c>
      <c r="B38" s="161" t="s">
        <v>227</v>
      </c>
      <c r="C38" s="2029"/>
      <c r="D38" s="170"/>
      <c r="E38" s="136"/>
      <c r="F38" s="135"/>
    </row>
    <row r="39" spans="1:6" ht="17">
      <c r="A39" s="137"/>
      <c r="B39" s="146"/>
      <c r="C39" s="2029" t="s">
        <v>155</v>
      </c>
      <c r="D39" s="169">
        <v>3264</v>
      </c>
      <c r="E39" s="136"/>
      <c r="F39" s="158"/>
    </row>
    <row r="40" spans="1:6" ht="17" thickBot="1">
      <c r="A40" s="137"/>
      <c r="B40" s="146"/>
      <c r="C40" s="2029"/>
      <c r="D40" s="169"/>
      <c r="E40" s="136"/>
      <c r="F40" s="141"/>
    </row>
    <row r="41" spans="1:6" ht="17">
      <c r="A41" s="990"/>
      <c r="B41" s="991" t="s">
        <v>226</v>
      </c>
      <c r="C41" s="2030" t="s">
        <v>181</v>
      </c>
      <c r="D41" s="992"/>
      <c r="E41" s="993"/>
      <c r="F41" s="998">
        <f>F25+F28+F31+F34+F35</f>
        <v>0</v>
      </c>
    </row>
    <row r="42" spans="1:6" ht="16">
      <c r="A42" s="137"/>
      <c r="D42" s="152"/>
      <c r="E42" s="136"/>
      <c r="F42" s="135"/>
    </row>
    <row r="43" spans="1:6" ht="16">
      <c r="A43" s="137"/>
      <c r="D43" s="152"/>
      <c r="E43" s="136"/>
      <c r="F43" s="135"/>
    </row>
    <row r="44" spans="1:6" ht="17">
      <c r="A44" s="988" t="s">
        <v>225</v>
      </c>
      <c r="B44" s="989" t="s">
        <v>224</v>
      </c>
      <c r="C44" s="1824" t="s">
        <v>182</v>
      </c>
      <c r="D44" s="999"/>
      <c r="E44" s="997"/>
      <c r="F44" s="997"/>
    </row>
    <row r="45" spans="1:6" ht="16">
      <c r="A45" s="137"/>
      <c r="D45" s="152"/>
      <c r="E45" s="136"/>
      <c r="F45" s="135"/>
    </row>
    <row r="46" spans="1:6" ht="115.5" customHeight="1">
      <c r="A46" s="137" t="s">
        <v>223</v>
      </c>
      <c r="B46" s="161" t="s">
        <v>222</v>
      </c>
      <c r="D46" s="152"/>
      <c r="E46" s="136"/>
      <c r="F46" s="135"/>
    </row>
    <row r="47" spans="1:6" ht="16">
      <c r="A47" s="137"/>
      <c r="C47" s="2031" t="s">
        <v>221</v>
      </c>
      <c r="D47" s="145">
        <v>1925</v>
      </c>
      <c r="E47" s="136"/>
      <c r="F47" s="158"/>
    </row>
    <row r="48" spans="1:6" ht="16">
      <c r="A48" s="137"/>
      <c r="D48" s="152"/>
      <c r="E48" s="136"/>
      <c r="F48" s="135"/>
    </row>
    <row r="49" spans="1:477" ht="112">
      <c r="A49" s="137" t="s">
        <v>220</v>
      </c>
      <c r="B49" s="161" t="s">
        <v>1178</v>
      </c>
      <c r="D49" s="152"/>
      <c r="E49" s="136"/>
      <c r="F49" s="135"/>
    </row>
    <row r="50" spans="1:477" ht="16">
      <c r="A50" s="137"/>
      <c r="B50" s="146"/>
      <c r="C50" s="160" t="s">
        <v>190</v>
      </c>
      <c r="D50" s="145">
        <v>230</v>
      </c>
      <c r="E50" s="136"/>
      <c r="F50" s="158"/>
    </row>
    <row r="51" spans="1:477" s="186" customFormat="1" ht="33" customHeight="1">
      <c r="A51" s="137"/>
      <c r="B51" s="146"/>
      <c r="C51" s="160"/>
      <c r="D51" s="145"/>
      <c r="E51" s="136"/>
      <c r="F51" s="141"/>
      <c r="G51" s="187"/>
    </row>
    <row r="52" spans="1:477" ht="39.5" customHeight="1">
      <c r="A52" s="137" t="s">
        <v>219</v>
      </c>
      <c r="B52" s="146" t="s">
        <v>218</v>
      </c>
      <c r="C52" s="160"/>
      <c r="D52" s="167"/>
      <c r="E52" s="158"/>
      <c r="F52" s="158"/>
    </row>
    <row r="53" spans="1:477" ht="16">
      <c r="A53" s="137"/>
      <c r="B53" s="168"/>
      <c r="C53" s="160" t="s">
        <v>190</v>
      </c>
      <c r="D53" s="166">
        <v>440</v>
      </c>
      <c r="E53" s="158"/>
      <c r="F53" s="158"/>
    </row>
    <row r="54" spans="1:477" ht="16">
      <c r="A54" s="137"/>
      <c r="B54" s="168"/>
      <c r="C54" s="160"/>
      <c r="D54" s="166"/>
      <c r="E54" s="158"/>
      <c r="F54" s="158"/>
    </row>
    <row r="55" spans="1:477" ht="88.5" customHeight="1">
      <c r="A55" s="137" t="s">
        <v>217</v>
      </c>
      <c r="B55" s="146" t="s">
        <v>216</v>
      </c>
      <c r="C55" s="160"/>
      <c r="D55" s="167"/>
      <c r="E55" s="158"/>
      <c r="F55" s="158"/>
    </row>
    <row r="56" spans="1:477" s="129" customFormat="1" ht="17">
      <c r="A56" s="137"/>
      <c r="B56" s="146"/>
      <c r="C56" s="2029" t="s">
        <v>193</v>
      </c>
      <c r="D56" s="166">
        <v>425</v>
      </c>
      <c r="E56" s="158"/>
      <c r="F56" s="158"/>
      <c r="G56" s="125"/>
      <c r="H56" s="124"/>
      <c r="I56" s="124"/>
      <c r="J56" s="124"/>
      <c r="K56" s="124"/>
      <c r="L56" s="124"/>
      <c r="M56" s="124"/>
      <c r="N56" s="124"/>
      <c r="O56" s="124"/>
      <c r="P56" s="124"/>
      <c r="Q56" s="124"/>
      <c r="R56" s="124"/>
      <c r="S56" s="124"/>
      <c r="T56" s="124"/>
      <c r="U56" s="124"/>
      <c r="V56" s="124"/>
      <c r="W56" s="124"/>
      <c r="X56" s="124"/>
      <c r="Y56" s="124"/>
      <c r="Z56" s="124"/>
    </row>
    <row r="57" spans="1:477" s="129" customFormat="1" ht="16">
      <c r="A57" s="137"/>
      <c r="B57" s="146"/>
      <c r="C57" s="160"/>
      <c r="D57" s="145"/>
      <c r="E57" s="136"/>
      <c r="F57" s="141"/>
      <c r="G57" s="125"/>
      <c r="H57" s="124"/>
      <c r="I57" s="124"/>
      <c r="J57" s="124"/>
      <c r="K57" s="124"/>
      <c r="L57" s="124"/>
      <c r="M57" s="124"/>
      <c r="N57" s="124"/>
      <c r="O57" s="124"/>
      <c r="P57" s="124"/>
      <c r="Q57" s="124"/>
      <c r="R57" s="124"/>
      <c r="S57" s="124"/>
      <c r="T57" s="124"/>
      <c r="U57" s="124"/>
      <c r="V57" s="124"/>
      <c r="W57" s="124"/>
      <c r="X57" s="124"/>
      <c r="Y57" s="124"/>
      <c r="Z57" s="124"/>
    </row>
    <row r="58" spans="1:477" s="129" customFormat="1" ht="111.5" customHeight="1">
      <c r="A58" s="165" t="s">
        <v>215</v>
      </c>
      <c r="B58" s="450" t="s">
        <v>911</v>
      </c>
      <c r="C58" s="160"/>
      <c r="D58" s="164"/>
      <c r="E58" s="136"/>
      <c r="F58" s="135"/>
      <c r="G58" s="125"/>
      <c r="H58" s="124"/>
      <c r="I58" s="124"/>
      <c r="J58" s="124"/>
      <c r="K58" s="124"/>
      <c r="L58" s="124"/>
      <c r="M58" s="124"/>
      <c r="N58" s="124"/>
      <c r="O58" s="124"/>
      <c r="P58" s="124"/>
      <c r="Q58" s="124"/>
      <c r="R58" s="124"/>
      <c r="S58" s="124"/>
      <c r="T58" s="124"/>
      <c r="U58" s="124"/>
      <c r="V58" s="124"/>
      <c r="W58" s="124"/>
      <c r="X58" s="124"/>
      <c r="Y58" s="124"/>
      <c r="Z58" s="124"/>
    </row>
    <row r="59" spans="1:477" s="174" customFormat="1" ht="16">
      <c r="A59" s="137"/>
      <c r="B59" s="146"/>
      <c r="C59" s="1779" t="s">
        <v>193</v>
      </c>
      <c r="D59" s="145">
        <v>3220</v>
      </c>
      <c r="E59" s="136"/>
      <c r="F59" s="158"/>
      <c r="G59" s="168"/>
      <c r="H59" s="260"/>
      <c r="I59" s="260"/>
      <c r="J59" s="260"/>
      <c r="K59" s="260"/>
      <c r="L59" s="260"/>
      <c r="M59" s="260"/>
      <c r="N59" s="260"/>
      <c r="O59" s="260"/>
      <c r="P59" s="260"/>
      <c r="Q59" s="260"/>
      <c r="R59" s="260"/>
      <c r="S59" s="260"/>
      <c r="T59" s="260"/>
      <c r="U59" s="260"/>
      <c r="V59" s="260"/>
      <c r="W59" s="260"/>
      <c r="X59" s="260"/>
      <c r="Y59" s="260"/>
      <c r="Z59" s="260"/>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129"/>
      <c r="JS59" s="129"/>
      <c r="JT59" s="129"/>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129"/>
      <c r="NF59" s="129"/>
      <c r="NG59" s="129"/>
      <c r="NH59" s="129"/>
      <c r="NI59" s="129"/>
      <c r="NJ59" s="129"/>
      <c r="NK59" s="129"/>
      <c r="NL59" s="129"/>
      <c r="NM59" s="129"/>
      <c r="NN59" s="129"/>
      <c r="NO59" s="129"/>
      <c r="NP59" s="129"/>
      <c r="NQ59" s="129"/>
      <c r="NR59" s="129"/>
      <c r="NS59" s="129"/>
      <c r="NT59" s="129"/>
      <c r="NU59" s="129"/>
      <c r="NV59" s="129"/>
      <c r="NW59" s="129"/>
      <c r="NX59" s="129"/>
      <c r="NY59" s="129"/>
      <c r="NZ59" s="129"/>
      <c r="OA59" s="129"/>
      <c r="OB59" s="129"/>
      <c r="OC59" s="129"/>
      <c r="OD59" s="129"/>
      <c r="OE59" s="129"/>
      <c r="OF59" s="129"/>
      <c r="OG59" s="129"/>
      <c r="OH59" s="129"/>
      <c r="OI59" s="129"/>
      <c r="OJ59" s="129"/>
      <c r="OK59" s="129"/>
      <c r="OL59" s="129"/>
      <c r="OM59" s="129"/>
      <c r="ON59" s="129"/>
      <c r="OO59" s="129"/>
      <c r="OP59" s="129"/>
      <c r="OQ59" s="129"/>
      <c r="OR59" s="129"/>
      <c r="OS59" s="129"/>
      <c r="OT59" s="129"/>
      <c r="OU59" s="129"/>
      <c r="OV59" s="129"/>
      <c r="OW59" s="129"/>
      <c r="OX59" s="129"/>
      <c r="OY59" s="129"/>
      <c r="OZ59" s="129"/>
      <c r="PA59" s="129"/>
      <c r="PB59" s="129"/>
      <c r="PC59" s="129"/>
      <c r="PD59" s="129"/>
      <c r="PE59" s="129"/>
      <c r="PF59" s="129"/>
      <c r="PG59" s="129"/>
      <c r="PH59" s="129"/>
      <c r="PI59" s="129"/>
      <c r="PJ59" s="129"/>
      <c r="PK59" s="129"/>
      <c r="PL59" s="129"/>
      <c r="PM59" s="129"/>
      <c r="PN59" s="129"/>
      <c r="PO59" s="129"/>
      <c r="PP59" s="129"/>
      <c r="PQ59" s="129"/>
      <c r="PR59" s="129"/>
      <c r="PS59" s="129"/>
      <c r="PT59" s="129"/>
      <c r="PU59" s="129"/>
      <c r="PV59" s="129"/>
      <c r="PW59" s="129"/>
      <c r="PX59" s="129"/>
      <c r="PY59" s="129"/>
      <c r="PZ59" s="129"/>
      <c r="QA59" s="129"/>
      <c r="QB59" s="129"/>
      <c r="QC59" s="129"/>
      <c r="QD59" s="129"/>
      <c r="QE59" s="129"/>
      <c r="QF59" s="129"/>
      <c r="QG59" s="129"/>
      <c r="QH59" s="129"/>
      <c r="QI59" s="129"/>
      <c r="QJ59" s="129"/>
      <c r="QK59" s="129"/>
      <c r="QL59" s="129"/>
      <c r="QM59" s="129"/>
      <c r="QN59" s="129"/>
      <c r="QO59" s="129"/>
      <c r="QP59" s="129"/>
      <c r="QQ59" s="129"/>
      <c r="QR59" s="129"/>
      <c r="QS59" s="129"/>
      <c r="QT59" s="129"/>
      <c r="QU59" s="129"/>
      <c r="QV59" s="129"/>
      <c r="QW59" s="129"/>
      <c r="QX59" s="129"/>
      <c r="QY59" s="129"/>
      <c r="QZ59" s="129"/>
      <c r="RA59" s="129"/>
      <c r="RB59" s="129"/>
      <c r="RC59" s="129"/>
      <c r="RD59" s="129"/>
      <c r="RE59" s="129"/>
      <c r="RF59" s="129"/>
      <c r="RG59" s="129"/>
      <c r="RH59" s="129"/>
      <c r="RI59" s="129"/>
    </row>
    <row r="60" spans="1:477" s="174" customFormat="1" ht="16">
      <c r="A60" s="137"/>
      <c r="B60" s="146"/>
      <c r="C60" s="160"/>
      <c r="D60" s="164"/>
      <c r="E60" s="136"/>
      <c r="F60" s="141"/>
      <c r="G60" s="168"/>
      <c r="H60" s="260"/>
      <c r="I60" s="260"/>
      <c r="J60" s="260"/>
      <c r="K60" s="260"/>
      <c r="L60" s="260"/>
      <c r="M60" s="260"/>
      <c r="N60" s="260"/>
      <c r="O60" s="260"/>
      <c r="P60" s="260"/>
      <c r="Q60" s="260"/>
      <c r="R60" s="260"/>
      <c r="S60" s="260"/>
      <c r="T60" s="260"/>
      <c r="U60" s="260"/>
      <c r="V60" s="260"/>
      <c r="W60" s="260"/>
      <c r="X60" s="260"/>
      <c r="Y60" s="260"/>
      <c r="Z60" s="260"/>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29"/>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c r="GH60" s="129"/>
      <c r="GI60" s="129"/>
      <c r="GJ60" s="129"/>
      <c r="GK60" s="129"/>
      <c r="GL60" s="129"/>
      <c r="GM60" s="129"/>
      <c r="GN60" s="129"/>
      <c r="GO60" s="129"/>
      <c r="GP60" s="129"/>
      <c r="GQ60" s="129"/>
      <c r="GR60" s="129"/>
      <c r="GS60" s="129"/>
      <c r="GT60" s="129"/>
      <c r="GU60" s="129"/>
      <c r="GV60" s="129"/>
      <c r="GW60" s="129"/>
      <c r="GX60" s="129"/>
      <c r="GY60" s="129"/>
      <c r="GZ60" s="129"/>
      <c r="HA60" s="129"/>
      <c r="HB60" s="129"/>
      <c r="HC60" s="129"/>
      <c r="HD60" s="129"/>
      <c r="HE60" s="129"/>
      <c r="HF60" s="129"/>
      <c r="HG60" s="129"/>
      <c r="HH60" s="129"/>
      <c r="HI60" s="129"/>
      <c r="HJ60" s="129"/>
      <c r="HK60" s="129"/>
      <c r="HL60" s="129"/>
      <c r="HM60" s="129"/>
      <c r="HN60" s="129"/>
      <c r="HO60" s="129"/>
      <c r="HP60" s="129"/>
      <c r="HQ60" s="129"/>
      <c r="HR60" s="129"/>
      <c r="HS60" s="129"/>
      <c r="HT60" s="129"/>
      <c r="HU60" s="129"/>
      <c r="HV60" s="129"/>
      <c r="HW60" s="129"/>
      <c r="HX60" s="129"/>
      <c r="HY60" s="129"/>
      <c r="HZ60" s="129"/>
      <c r="IA60" s="129"/>
      <c r="IB60" s="129"/>
      <c r="IC60" s="129"/>
      <c r="ID60" s="129"/>
      <c r="IE60" s="129"/>
      <c r="IF60" s="129"/>
      <c r="IG60" s="129"/>
      <c r="IH60" s="129"/>
      <c r="II60" s="129"/>
      <c r="IJ60" s="129"/>
      <c r="IK60" s="129"/>
      <c r="IL60" s="129"/>
      <c r="IM60" s="129"/>
      <c r="IN60" s="129"/>
      <c r="IO60" s="129"/>
      <c r="IP60" s="129"/>
      <c r="IQ60" s="129"/>
      <c r="IR60" s="129"/>
      <c r="IS60" s="129"/>
      <c r="IT60" s="129"/>
      <c r="IU60" s="129"/>
      <c r="IV60" s="129"/>
      <c r="IW60" s="129"/>
      <c r="IX60" s="129"/>
      <c r="IY60" s="129"/>
      <c r="IZ60" s="129"/>
      <c r="JA60" s="129"/>
      <c r="JB60" s="129"/>
      <c r="JC60" s="129"/>
      <c r="JD60" s="129"/>
      <c r="JE60" s="129"/>
      <c r="JF60" s="129"/>
      <c r="JG60" s="129"/>
      <c r="JH60" s="129"/>
      <c r="JI60" s="129"/>
      <c r="JJ60" s="129"/>
      <c r="JK60" s="129"/>
      <c r="JL60" s="129"/>
      <c r="JM60" s="129"/>
      <c r="JN60" s="129"/>
      <c r="JO60" s="129"/>
      <c r="JP60" s="129"/>
      <c r="JQ60" s="129"/>
      <c r="JR60" s="129"/>
      <c r="JS60" s="129"/>
      <c r="JT60" s="129"/>
      <c r="JU60" s="129"/>
      <c r="JV60" s="129"/>
      <c r="JW60" s="129"/>
      <c r="JX60" s="129"/>
      <c r="JY60" s="129"/>
      <c r="JZ60" s="129"/>
      <c r="KA60" s="129"/>
      <c r="KB60" s="129"/>
      <c r="KC60" s="129"/>
      <c r="KD60" s="129"/>
      <c r="KE60" s="129"/>
      <c r="KF60" s="129"/>
      <c r="KG60" s="129"/>
      <c r="KH60" s="129"/>
      <c r="KI60" s="129"/>
      <c r="KJ60" s="129"/>
      <c r="KK60" s="129"/>
      <c r="KL60" s="129"/>
      <c r="KM60" s="129"/>
      <c r="KN60" s="129"/>
      <c r="KO60" s="129"/>
      <c r="KP60" s="129"/>
      <c r="KQ60" s="129"/>
      <c r="KR60" s="129"/>
      <c r="KS60" s="129"/>
      <c r="KT60" s="129"/>
      <c r="KU60" s="129"/>
      <c r="KV60" s="129"/>
      <c r="KW60" s="129"/>
      <c r="KX60" s="129"/>
      <c r="KY60" s="129"/>
      <c r="KZ60" s="129"/>
      <c r="LA60" s="129"/>
      <c r="LB60" s="129"/>
      <c r="LC60" s="129"/>
      <c r="LD60" s="129"/>
      <c r="LE60" s="129"/>
      <c r="LF60" s="129"/>
      <c r="LG60" s="129"/>
      <c r="LH60" s="129"/>
      <c r="LI60" s="129"/>
      <c r="LJ60" s="129"/>
      <c r="LK60" s="129"/>
      <c r="LL60" s="129"/>
      <c r="LM60" s="129"/>
      <c r="LN60" s="129"/>
      <c r="LO60" s="129"/>
      <c r="LP60" s="129"/>
      <c r="LQ60" s="129"/>
      <c r="LR60" s="129"/>
      <c r="LS60" s="129"/>
      <c r="LT60" s="129"/>
      <c r="LU60" s="129"/>
      <c r="LV60" s="129"/>
      <c r="LW60" s="129"/>
      <c r="LX60" s="129"/>
      <c r="LY60" s="129"/>
      <c r="LZ60" s="129"/>
      <c r="MA60" s="129"/>
      <c r="MB60" s="129"/>
      <c r="MC60" s="129"/>
      <c r="MD60" s="129"/>
      <c r="ME60" s="129"/>
      <c r="MF60" s="129"/>
      <c r="MG60" s="129"/>
      <c r="MH60" s="129"/>
      <c r="MI60" s="129"/>
      <c r="MJ60" s="129"/>
      <c r="MK60" s="129"/>
      <c r="ML60" s="129"/>
      <c r="MM60" s="129"/>
      <c r="MN60" s="129"/>
      <c r="MO60" s="129"/>
      <c r="MP60" s="129"/>
      <c r="MQ60" s="129"/>
      <c r="MR60" s="129"/>
      <c r="MS60" s="129"/>
      <c r="MT60" s="129"/>
      <c r="MU60" s="129"/>
      <c r="MV60" s="129"/>
      <c r="MW60" s="129"/>
      <c r="MX60" s="129"/>
      <c r="MY60" s="129"/>
      <c r="MZ60" s="129"/>
      <c r="NA60" s="129"/>
      <c r="NB60" s="129"/>
      <c r="NC60" s="129"/>
      <c r="ND60" s="129"/>
      <c r="NE60" s="129"/>
      <c r="NF60" s="129"/>
      <c r="NG60" s="129"/>
      <c r="NH60" s="129"/>
      <c r="NI60" s="129"/>
      <c r="NJ60" s="129"/>
      <c r="NK60" s="129"/>
      <c r="NL60" s="129"/>
      <c r="NM60" s="129"/>
      <c r="NN60" s="129"/>
      <c r="NO60" s="129"/>
      <c r="NP60" s="129"/>
      <c r="NQ60" s="129"/>
      <c r="NR60" s="129"/>
      <c r="NS60" s="129"/>
      <c r="NT60" s="129"/>
      <c r="NU60" s="129"/>
      <c r="NV60" s="129"/>
      <c r="NW60" s="129"/>
      <c r="NX60" s="129"/>
      <c r="NY60" s="129"/>
      <c r="NZ60" s="129"/>
      <c r="OA60" s="129"/>
      <c r="OB60" s="129"/>
      <c r="OC60" s="129"/>
      <c r="OD60" s="129"/>
      <c r="OE60" s="129"/>
      <c r="OF60" s="129"/>
      <c r="OG60" s="129"/>
      <c r="OH60" s="129"/>
      <c r="OI60" s="129"/>
      <c r="OJ60" s="129"/>
      <c r="OK60" s="129"/>
      <c r="OL60" s="129"/>
      <c r="OM60" s="129"/>
      <c r="ON60" s="129"/>
      <c r="OO60" s="129"/>
      <c r="OP60" s="129"/>
      <c r="OQ60" s="129"/>
      <c r="OR60" s="129"/>
      <c r="OS60" s="129"/>
      <c r="OT60" s="129"/>
      <c r="OU60" s="129"/>
      <c r="OV60" s="129"/>
      <c r="OW60" s="129"/>
      <c r="OX60" s="129"/>
      <c r="OY60" s="129"/>
      <c r="OZ60" s="129"/>
      <c r="PA60" s="129"/>
      <c r="PB60" s="129"/>
      <c r="PC60" s="129"/>
      <c r="PD60" s="129"/>
      <c r="PE60" s="129"/>
      <c r="PF60" s="129"/>
      <c r="PG60" s="129"/>
      <c r="PH60" s="129"/>
      <c r="PI60" s="129"/>
      <c r="PJ60" s="129"/>
      <c r="PK60" s="129"/>
      <c r="PL60" s="129"/>
      <c r="PM60" s="129"/>
      <c r="PN60" s="129"/>
      <c r="PO60" s="129"/>
      <c r="PP60" s="129"/>
      <c r="PQ60" s="129"/>
      <c r="PR60" s="129"/>
      <c r="PS60" s="129"/>
      <c r="PT60" s="129"/>
      <c r="PU60" s="129"/>
      <c r="PV60" s="129"/>
      <c r="PW60" s="129"/>
      <c r="PX60" s="129"/>
      <c r="PY60" s="129"/>
      <c r="PZ60" s="129"/>
      <c r="QA60" s="129"/>
      <c r="QB60" s="129"/>
      <c r="QC60" s="129"/>
      <c r="QD60" s="129"/>
      <c r="QE60" s="129"/>
      <c r="QF60" s="129"/>
      <c r="QG60" s="129"/>
      <c r="QH60" s="129"/>
      <c r="QI60" s="129"/>
      <c r="QJ60" s="129"/>
      <c r="QK60" s="129"/>
      <c r="QL60" s="129"/>
      <c r="QM60" s="129"/>
      <c r="QN60" s="129"/>
      <c r="QO60" s="129"/>
      <c r="QP60" s="129"/>
      <c r="QQ60" s="129"/>
      <c r="QR60" s="129"/>
      <c r="QS60" s="129"/>
      <c r="QT60" s="129"/>
      <c r="QU60" s="129"/>
      <c r="QV60" s="129"/>
      <c r="QW60" s="129"/>
      <c r="QX60" s="129"/>
      <c r="QY60" s="129"/>
      <c r="QZ60" s="129"/>
      <c r="RA60" s="129"/>
      <c r="RB60" s="129"/>
      <c r="RC60" s="129"/>
      <c r="RD60" s="129"/>
      <c r="RE60" s="129"/>
      <c r="RF60" s="129"/>
      <c r="RG60" s="129"/>
      <c r="RH60" s="129"/>
      <c r="RI60" s="129"/>
    </row>
    <row r="61" spans="1:477" s="174" customFormat="1" ht="126">
      <c r="A61" s="137" t="s">
        <v>214</v>
      </c>
      <c r="B61" s="161" t="s">
        <v>885</v>
      </c>
      <c r="C61" s="160"/>
      <c r="D61" s="164"/>
      <c r="E61" s="136"/>
      <c r="F61" s="135"/>
      <c r="G61" s="168"/>
      <c r="H61" s="260"/>
      <c r="I61" s="260"/>
      <c r="J61" s="260"/>
      <c r="K61" s="260"/>
      <c r="L61" s="260"/>
      <c r="M61" s="260"/>
      <c r="N61" s="260"/>
      <c r="O61" s="260"/>
      <c r="P61" s="260"/>
      <c r="Q61" s="260"/>
      <c r="R61" s="260"/>
      <c r="S61" s="260"/>
      <c r="T61" s="260"/>
      <c r="U61" s="260"/>
      <c r="V61" s="260"/>
      <c r="W61" s="260"/>
      <c r="X61" s="260"/>
      <c r="Y61" s="260"/>
      <c r="Z61" s="260"/>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129"/>
      <c r="GL61" s="129"/>
      <c r="GM61" s="129"/>
      <c r="GN61" s="129"/>
      <c r="GO61" s="129"/>
      <c r="GP61" s="129"/>
      <c r="GQ61" s="129"/>
      <c r="GR61" s="129"/>
      <c r="GS61" s="129"/>
      <c r="GT61" s="129"/>
      <c r="GU61" s="129"/>
      <c r="GV61" s="129"/>
      <c r="GW61" s="129"/>
      <c r="GX61" s="129"/>
      <c r="GY61" s="129"/>
      <c r="GZ61" s="129"/>
      <c r="HA61" s="129"/>
      <c r="HB61" s="129"/>
      <c r="HC61" s="129"/>
      <c r="HD61" s="129"/>
      <c r="HE61" s="129"/>
      <c r="HF61" s="129"/>
      <c r="HG61" s="129"/>
      <c r="HH61" s="129"/>
      <c r="HI61" s="129"/>
      <c r="HJ61" s="129"/>
      <c r="HK61" s="129"/>
      <c r="HL61" s="129"/>
      <c r="HM61" s="129"/>
      <c r="HN61" s="129"/>
      <c r="HO61" s="129"/>
      <c r="HP61" s="129"/>
      <c r="HQ61" s="129"/>
      <c r="HR61" s="129"/>
      <c r="HS61" s="129"/>
      <c r="HT61" s="129"/>
      <c r="HU61" s="129"/>
      <c r="HV61" s="129"/>
      <c r="HW61" s="129"/>
      <c r="HX61" s="129"/>
      <c r="HY61" s="129"/>
      <c r="HZ61" s="129"/>
      <c r="IA61" s="129"/>
      <c r="IB61" s="129"/>
      <c r="IC61" s="129"/>
      <c r="ID61" s="129"/>
      <c r="IE61" s="129"/>
      <c r="IF61" s="129"/>
      <c r="IG61" s="129"/>
      <c r="IH61" s="129"/>
      <c r="II61" s="129"/>
      <c r="IJ61" s="129"/>
      <c r="IK61" s="129"/>
      <c r="IL61" s="129"/>
      <c r="IM61" s="129"/>
      <c r="IN61" s="129"/>
      <c r="IO61" s="129"/>
      <c r="IP61" s="129"/>
      <c r="IQ61" s="129"/>
      <c r="IR61" s="129"/>
      <c r="IS61" s="129"/>
      <c r="IT61" s="129"/>
      <c r="IU61" s="129"/>
      <c r="IV61" s="129"/>
      <c r="IW61" s="129"/>
      <c r="IX61" s="129"/>
      <c r="IY61" s="129"/>
      <c r="IZ61" s="129"/>
      <c r="JA61" s="129"/>
      <c r="JB61" s="129"/>
      <c r="JC61" s="129"/>
      <c r="JD61" s="129"/>
      <c r="JE61" s="129"/>
      <c r="JF61" s="129"/>
      <c r="JG61" s="129"/>
      <c r="JH61" s="129"/>
      <c r="JI61" s="129"/>
      <c r="JJ61" s="129"/>
      <c r="JK61" s="129"/>
      <c r="JL61" s="129"/>
      <c r="JM61" s="129"/>
      <c r="JN61" s="129"/>
      <c r="JO61" s="129"/>
      <c r="JP61" s="129"/>
      <c r="JQ61" s="129"/>
      <c r="JR61" s="129"/>
      <c r="JS61" s="129"/>
      <c r="JT61" s="129"/>
      <c r="JU61" s="129"/>
      <c r="JV61" s="129"/>
      <c r="JW61" s="129"/>
      <c r="JX61" s="129"/>
      <c r="JY61" s="129"/>
      <c r="JZ61" s="129"/>
      <c r="KA61" s="129"/>
      <c r="KB61" s="129"/>
      <c r="KC61" s="129"/>
      <c r="KD61" s="129"/>
      <c r="KE61" s="129"/>
      <c r="KF61" s="129"/>
      <c r="KG61" s="129"/>
      <c r="KH61" s="129"/>
      <c r="KI61" s="129"/>
      <c r="KJ61" s="129"/>
      <c r="KK61" s="129"/>
      <c r="KL61" s="129"/>
      <c r="KM61" s="129"/>
      <c r="KN61" s="129"/>
      <c r="KO61" s="129"/>
      <c r="KP61" s="129"/>
      <c r="KQ61" s="129"/>
      <c r="KR61" s="129"/>
      <c r="KS61" s="129"/>
      <c r="KT61" s="129"/>
      <c r="KU61" s="129"/>
      <c r="KV61" s="129"/>
      <c r="KW61" s="129"/>
      <c r="KX61" s="129"/>
      <c r="KY61" s="129"/>
      <c r="KZ61" s="129"/>
      <c r="LA61" s="129"/>
      <c r="LB61" s="129"/>
      <c r="LC61" s="129"/>
      <c r="LD61" s="129"/>
      <c r="LE61" s="129"/>
      <c r="LF61" s="129"/>
      <c r="LG61" s="129"/>
      <c r="LH61" s="129"/>
      <c r="LI61" s="129"/>
      <c r="LJ61" s="129"/>
      <c r="LK61" s="129"/>
      <c r="LL61" s="129"/>
      <c r="LM61" s="129"/>
      <c r="LN61" s="129"/>
      <c r="LO61" s="129"/>
      <c r="LP61" s="129"/>
      <c r="LQ61" s="129"/>
      <c r="LR61" s="129"/>
      <c r="LS61" s="129"/>
      <c r="LT61" s="129"/>
      <c r="LU61" s="129"/>
      <c r="LV61" s="129"/>
      <c r="LW61" s="129"/>
      <c r="LX61" s="129"/>
      <c r="LY61" s="129"/>
      <c r="LZ61" s="129"/>
      <c r="MA61" s="129"/>
      <c r="MB61" s="129"/>
      <c r="MC61" s="129"/>
      <c r="MD61" s="129"/>
      <c r="ME61" s="129"/>
      <c r="MF61" s="129"/>
      <c r="MG61" s="129"/>
      <c r="MH61" s="129"/>
      <c r="MI61" s="129"/>
      <c r="MJ61" s="129"/>
      <c r="MK61" s="129"/>
      <c r="ML61" s="129"/>
      <c r="MM61" s="129"/>
      <c r="MN61" s="129"/>
      <c r="MO61" s="129"/>
      <c r="MP61" s="129"/>
      <c r="MQ61" s="129"/>
      <c r="MR61" s="129"/>
      <c r="MS61" s="129"/>
      <c r="MT61" s="129"/>
      <c r="MU61" s="129"/>
      <c r="MV61" s="129"/>
      <c r="MW61" s="129"/>
      <c r="MX61" s="129"/>
      <c r="MY61" s="129"/>
      <c r="MZ61" s="129"/>
      <c r="NA61" s="129"/>
      <c r="NB61" s="129"/>
      <c r="NC61" s="129"/>
      <c r="ND61" s="129"/>
      <c r="NE61" s="129"/>
      <c r="NF61" s="129"/>
      <c r="NG61" s="129"/>
      <c r="NH61" s="129"/>
      <c r="NI61" s="129"/>
      <c r="NJ61" s="129"/>
      <c r="NK61" s="129"/>
      <c r="NL61" s="129"/>
      <c r="NM61" s="129"/>
      <c r="NN61" s="129"/>
      <c r="NO61" s="129"/>
      <c r="NP61" s="129"/>
      <c r="NQ61" s="129"/>
      <c r="NR61" s="129"/>
      <c r="NS61" s="129"/>
      <c r="NT61" s="129"/>
      <c r="NU61" s="129"/>
      <c r="NV61" s="129"/>
      <c r="NW61" s="129"/>
      <c r="NX61" s="129"/>
      <c r="NY61" s="129"/>
      <c r="NZ61" s="129"/>
      <c r="OA61" s="129"/>
      <c r="OB61" s="129"/>
      <c r="OC61" s="129"/>
      <c r="OD61" s="129"/>
      <c r="OE61" s="129"/>
      <c r="OF61" s="129"/>
      <c r="OG61" s="129"/>
      <c r="OH61" s="129"/>
      <c r="OI61" s="129"/>
      <c r="OJ61" s="129"/>
      <c r="OK61" s="129"/>
      <c r="OL61" s="129"/>
      <c r="OM61" s="129"/>
      <c r="ON61" s="129"/>
      <c r="OO61" s="129"/>
      <c r="OP61" s="129"/>
      <c r="OQ61" s="129"/>
      <c r="OR61" s="129"/>
      <c r="OS61" s="129"/>
      <c r="OT61" s="129"/>
      <c r="OU61" s="129"/>
      <c r="OV61" s="129"/>
      <c r="OW61" s="129"/>
      <c r="OX61" s="129"/>
      <c r="OY61" s="129"/>
      <c r="OZ61" s="129"/>
      <c r="PA61" s="129"/>
      <c r="PB61" s="129"/>
      <c r="PC61" s="129"/>
      <c r="PD61" s="129"/>
      <c r="PE61" s="129"/>
      <c r="PF61" s="129"/>
      <c r="PG61" s="129"/>
      <c r="PH61" s="129"/>
      <c r="PI61" s="129"/>
      <c r="PJ61" s="129"/>
      <c r="PK61" s="129"/>
      <c r="PL61" s="129"/>
      <c r="PM61" s="129"/>
      <c r="PN61" s="129"/>
      <c r="PO61" s="129"/>
      <c r="PP61" s="129"/>
      <c r="PQ61" s="129"/>
      <c r="PR61" s="129"/>
      <c r="PS61" s="129"/>
      <c r="PT61" s="129"/>
      <c r="PU61" s="129"/>
      <c r="PV61" s="129"/>
      <c r="PW61" s="129"/>
      <c r="PX61" s="129"/>
      <c r="PY61" s="129"/>
      <c r="PZ61" s="129"/>
      <c r="QA61" s="129"/>
      <c r="QB61" s="129"/>
      <c r="QC61" s="129"/>
      <c r="QD61" s="129"/>
      <c r="QE61" s="129"/>
      <c r="QF61" s="129"/>
      <c r="QG61" s="129"/>
      <c r="QH61" s="129"/>
      <c r="QI61" s="129"/>
      <c r="QJ61" s="129"/>
      <c r="QK61" s="129"/>
      <c r="QL61" s="129"/>
      <c r="QM61" s="129"/>
      <c r="QN61" s="129"/>
      <c r="QO61" s="129"/>
      <c r="QP61" s="129"/>
      <c r="QQ61" s="129"/>
      <c r="QR61" s="129"/>
      <c r="QS61" s="129"/>
      <c r="QT61" s="129"/>
      <c r="QU61" s="129"/>
      <c r="QV61" s="129"/>
      <c r="QW61" s="129"/>
      <c r="QX61" s="129"/>
      <c r="QY61" s="129"/>
      <c r="QZ61" s="129"/>
      <c r="RA61" s="129"/>
      <c r="RB61" s="129"/>
      <c r="RC61" s="129"/>
      <c r="RD61" s="129"/>
      <c r="RE61" s="129"/>
      <c r="RF61" s="129"/>
      <c r="RG61" s="129"/>
      <c r="RH61" s="129"/>
      <c r="RI61" s="129"/>
    </row>
    <row r="62" spans="1:477" s="174" customFormat="1" ht="16">
      <c r="A62" s="137"/>
      <c r="B62" s="124"/>
      <c r="C62" s="1779" t="s">
        <v>193</v>
      </c>
      <c r="D62" s="145">
        <v>3220</v>
      </c>
      <c r="E62" s="136"/>
      <c r="F62" s="158"/>
      <c r="G62" s="168"/>
      <c r="H62" s="260"/>
      <c r="I62" s="260"/>
      <c r="J62" s="260"/>
      <c r="K62" s="260"/>
      <c r="L62" s="260"/>
      <c r="M62" s="260"/>
      <c r="N62" s="260"/>
      <c r="O62" s="260"/>
      <c r="P62" s="260"/>
      <c r="Q62" s="260"/>
      <c r="R62" s="260"/>
      <c r="S62" s="260"/>
      <c r="T62" s="260"/>
      <c r="U62" s="260"/>
      <c r="V62" s="260"/>
      <c r="W62" s="260"/>
      <c r="X62" s="260"/>
      <c r="Y62" s="260"/>
      <c r="Z62" s="260"/>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29"/>
      <c r="ER62" s="129"/>
      <c r="ES62" s="129"/>
      <c r="ET62" s="129"/>
      <c r="EU62" s="129"/>
      <c r="EV62" s="129"/>
      <c r="EW62" s="129"/>
      <c r="EX62" s="129"/>
      <c r="EY62" s="129"/>
      <c r="EZ62" s="129"/>
      <c r="FA62" s="129"/>
      <c r="FB62" s="129"/>
      <c r="FC62" s="129"/>
      <c r="FD62" s="129"/>
      <c r="FE62" s="129"/>
      <c r="FF62" s="129"/>
      <c r="FG62" s="129"/>
      <c r="FH62" s="129"/>
      <c r="FI62" s="129"/>
      <c r="FJ62" s="129"/>
      <c r="FK62" s="129"/>
      <c r="FL62" s="129"/>
      <c r="FM62" s="129"/>
      <c r="FN62" s="129"/>
      <c r="FO62" s="129"/>
      <c r="FP62" s="129"/>
      <c r="FQ62" s="129"/>
      <c r="FR62" s="129"/>
      <c r="FS62" s="129"/>
      <c r="FT62" s="129"/>
      <c r="FU62" s="129"/>
      <c r="FV62" s="129"/>
      <c r="FW62" s="129"/>
      <c r="FX62" s="129"/>
      <c r="FY62" s="129"/>
      <c r="FZ62" s="129"/>
      <c r="GA62" s="129"/>
      <c r="GB62" s="129"/>
      <c r="GC62" s="129"/>
      <c r="GD62" s="129"/>
      <c r="GE62" s="129"/>
      <c r="GF62" s="129"/>
      <c r="GG62" s="129"/>
      <c r="GH62" s="129"/>
      <c r="GI62" s="129"/>
      <c r="GJ62" s="129"/>
      <c r="GK62" s="129"/>
      <c r="GL62" s="129"/>
      <c r="GM62" s="129"/>
      <c r="GN62" s="129"/>
      <c r="GO62" s="129"/>
      <c r="GP62" s="129"/>
      <c r="GQ62" s="129"/>
      <c r="GR62" s="129"/>
      <c r="GS62" s="129"/>
      <c r="GT62" s="129"/>
      <c r="GU62" s="129"/>
      <c r="GV62" s="129"/>
      <c r="GW62" s="129"/>
      <c r="GX62" s="129"/>
      <c r="GY62" s="129"/>
      <c r="GZ62" s="129"/>
      <c r="HA62" s="129"/>
      <c r="HB62" s="129"/>
      <c r="HC62" s="129"/>
      <c r="HD62" s="129"/>
      <c r="HE62" s="129"/>
      <c r="HF62" s="129"/>
      <c r="HG62" s="129"/>
      <c r="HH62" s="129"/>
      <c r="HI62" s="129"/>
      <c r="HJ62" s="129"/>
      <c r="HK62" s="129"/>
      <c r="HL62" s="129"/>
      <c r="HM62" s="129"/>
      <c r="HN62" s="129"/>
      <c r="HO62" s="129"/>
      <c r="HP62" s="129"/>
      <c r="HQ62" s="129"/>
      <c r="HR62" s="129"/>
      <c r="HS62" s="129"/>
      <c r="HT62" s="129"/>
      <c r="HU62" s="129"/>
      <c r="HV62" s="129"/>
      <c r="HW62" s="129"/>
      <c r="HX62" s="129"/>
      <c r="HY62" s="129"/>
      <c r="HZ62" s="129"/>
      <c r="IA62" s="129"/>
      <c r="IB62" s="129"/>
      <c r="IC62" s="129"/>
      <c r="ID62" s="129"/>
      <c r="IE62" s="129"/>
      <c r="IF62" s="129"/>
      <c r="IG62" s="129"/>
      <c r="IH62" s="129"/>
      <c r="II62" s="129"/>
      <c r="IJ62" s="129"/>
      <c r="IK62" s="129"/>
      <c r="IL62" s="129"/>
      <c r="IM62" s="129"/>
      <c r="IN62" s="129"/>
      <c r="IO62" s="129"/>
      <c r="IP62" s="129"/>
      <c r="IQ62" s="129"/>
      <c r="IR62" s="129"/>
      <c r="IS62" s="129"/>
      <c r="IT62" s="129"/>
      <c r="IU62" s="129"/>
      <c r="IV62" s="129"/>
      <c r="IW62" s="129"/>
      <c r="IX62" s="129"/>
      <c r="IY62" s="129"/>
      <c r="IZ62" s="129"/>
      <c r="JA62" s="129"/>
      <c r="JB62" s="129"/>
      <c r="JC62" s="129"/>
      <c r="JD62" s="129"/>
      <c r="JE62" s="129"/>
      <c r="JF62" s="129"/>
      <c r="JG62" s="129"/>
      <c r="JH62" s="129"/>
      <c r="JI62" s="129"/>
      <c r="JJ62" s="129"/>
      <c r="JK62" s="129"/>
      <c r="JL62" s="129"/>
      <c r="JM62" s="129"/>
      <c r="JN62" s="129"/>
      <c r="JO62" s="129"/>
      <c r="JP62" s="129"/>
      <c r="JQ62" s="129"/>
      <c r="JR62" s="129"/>
      <c r="JS62" s="129"/>
      <c r="JT62" s="129"/>
      <c r="JU62" s="129"/>
      <c r="JV62" s="129"/>
      <c r="JW62" s="129"/>
      <c r="JX62" s="129"/>
      <c r="JY62" s="129"/>
      <c r="JZ62" s="129"/>
      <c r="KA62" s="129"/>
      <c r="KB62" s="129"/>
      <c r="KC62" s="129"/>
      <c r="KD62" s="129"/>
      <c r="KE62" s="129"/>
      <c r="KF62" s="129"/>
      <c r="KG62" s="129"/>
      <c r="KH62" s="129"/>
      <c r="KI62" s="129"/>
      <c r="KJ62" s="129"/>
      <c r="KK62" s="129"/>
      <c r="KL62" s="129"/>
      <c r="KM62" s="129"/>
      <c r="KN62" s="129"/>
      <c r="KO62" s="129"/>
      <c r="KP62" s="129"/>
      <c r="KQ62" s="129"/>
      <c r="KR62" s="129"/>
      <c r="KS62" s="129"/>
      <c r="KT62" s="129"/>
      <c r="KU62" s="129"/>
      <c r="KV62" s="129"/>
      <c r="KW62" s="129"/>
      <c r="KX62" s="129"/>
      <c r="KY62" s="129"/>
      <c r="KZ62" s="129"/>
      <c r="LA62" s="129"/>
      <c r="LB62" s="129"/>
      <c r="LC62" s="129"/>
      <c r="LD62" s="129"/>
      <c r="LE62" s="129"/>
      <c r="LF62" s="129"/>
      <c r="LG62" s="129"/>
      <c r="LH62" s="129"/>
      <c r="LI62" s="129"/>
      <c r="LJ62" s="129"/>
      <c r="LK62" s="129"/>
      <c r="LL62" s="129"/>
      <c r="LM62" s="129"/>
      <c r="LN62" s="129"/>
      <c r="LO62" s="129"/>
      <c r="LP62" s="129"/>
      <c r="LQ62" s="129"/>
      <c r="LR62" s="129"/>
      <c r="LS62" s="129"/>
      <c r="LT62" s="129"/>
      <c r="LU62" s="129"/>
      <c r="LV62" s="129"/>
      <c r="LW62" s="129"/>
      <c r="LX62" s="129"/>
      <c r="LY62" s="129"/>
      <c r="LZ62" s="129"/>
      <c r="MA62" s="129"/>
      <c r="MB62" s="129"/>
      <c r="MC62" s="129"/>
      <c r="MD62" s="129"/>
      <c r="ME62" s="129"/>
      <c r="MF62" s="129"/>
      <c r="MG62" s="129"/>
      <c r="MH62" s="129"/>
      <c r="MI62" s="129"/>
      <c r="MJ62" s="129"/>
      <c r="MK62" s="129"/>
      <c r="ML62" s="129"/>
      <c r="MM62" s="129"/>
      <c r="MN62" s="129"/>
      <c r="MO62" s="129"/>
      <c r="MP62" s="129"/>
      <c r="MQ62" s="129"/>
      <c r="MR62" s="129"/>
      <c r="MS62" s="129"/>
      <c r="MT62" s="129"/>
      <c r="MU62" s="129"/>
      <c r="MV62" s="129"/>
      <c r="MW62" s="129"/>
      <c r="MX62" s="129"/>
      <c r="MY62" s="129"/>
      <c r="MZ62" s="129"/>
      <c r="NA62" s="129"/>
      <c r="NB62" s="129"/>
      <c r="NC62" s="129"/>
      <c r="ND62" s="129"/>
      <c r="NE62" s="129"/>
      <c r="NF62" s="129"/>
      <c r="NG62" s="129"/>
      <c r="NH62" s="129"/>
      <c r="NI62" s="129"/>
      <c r="NJ62" s="129"/>
      <c r="NK62" s="129"/>
      <c r="NL62" s="129"/>
      <c r="NM62" s="129"/>
      <c r="NN62" s="129"/>
      <c r="NO62" s="129"/>
      <c r="NP62" s="129"/>
      <c r="NQ62" s="129"/>
      <c r="NR62" s="129"/>
      <c r="NS62" s="129"/>
      <c r="NT62" s="129"/>
      <c r="NU62" s="129"/>
      <c r="NV62" s="129"/>
      <c r="NW62" s="129"/>
      <c r="NX62" s="129"/>
      <c r="NY62" s="129"/>
      <c r="NZ62" s="129"/>
      <c r="OA62" s="129"/>
      <c r="OB62" s="129"/>
      <c r="OC62" s="129"/>
      <c r="OD62" s="129"/>
      <c r="OE62" s="129"/>
      <c r="OF62" s="129"/>
      <c r="OG62" s="129"/>
      <c r="OH62" s="129"/>
      <c r="OI62" s="129"/>
      <c r="OJ62" s="129"/>
      <c r="OK62" s="129"/>
      <c r="OL62" s="129"/>
      <c r="OM62" s="129"/>
      <c r="ON62" s="129"/>
      <c r="OO62" s="129"/>
      <c r="OP62" s="129"/>
      <c r="OQ62" s="129"/>
      <c r="OR62" s="129"/>
      <c r="OS62" s="129"/>
      <c r="OT62" s="129"/>
      <c r="OU62" s="129"/>
      <c r="OV62" s="129"/>
      <c r="OW62" s="129"/>
      <c r="OX62" s="129"/>
      <c r="OY62" s="129"/>
      <c r="OZ62" s="129"/>
      <c r="PA62" s="129"/>
      <c r="PB62" s="129"/>
      <c r="PC62" s="129"/>
      <c r="PD62" s="129"/>
      <c r="PE62" s="129"/>
      <c r="PF62" s="129"/>
      <c r="PG62" s="129"/>
      <c r="PH62" s="129"/>
      <c r="PI62" s="129"/>
      <c r="PJ62" s="129"/>
      <c r="PK62" s="129"/>
      <c r="PL62" s="129"/>
      <c r="PM62" s="129"/>
      <c r="PN62" s="129"/>
      <c r="PO62" s="129"/>
      <c r="PP62" s="129"/>
      <c r="PQ62" s="129"/>
      <c r="PR62" s="129"/>
      <c r="PS62" s="129"/>
      <c r="PT62" s="129"/>
      <c r="PU62" s="129"/>
      <c r="PV62" s="129"/>
      <c r="PW62" s="129"/>
      <c r="PX62" s="129"/>
      <c r="PY62" s="129"/>
      <c r="PZ62" s="129"/>
      <c r="QA62" s="129"/>
      <c r="QB62" s="129"/>
      <c r="QC62" s="129"/>
      <c r="QD62" s="129"/>
      <c r="QE62" s="129"/>
      <c r="QF62" s="129"/>
      <c r="QG62" s="129"/>
      <c r="QH62" s="129"/>
      <c r="QI62" s="129"/>
      <c r="QJ62" s="129"/>
      <c r="QK62" s="129"/>
      <c r="QL62" s="129"/>
      <c r="QM62" s="129"/>
      <c r="QN62" s="129"/>
      <c r="QO62" s="129"/>
      <c r="QP62" s="129"/>
      <c r="QQ62" s="129"/>
      <c r="QR62" s="129"/>
      <c r="QS62" s="129"/>
      <c r="QT62" s="129"/>
      <c r="QU62" s="129"/>
      <c r="QV62" s="129"/>
      <c r="QW62" s="129"/>
      <c r="QX62" s="129"/>
      <c r="QY62" s="129"/>
      <c r="QZ62" s="129"/>
      <c r="RA62" s="129"/>
      <c r="RB62" s="129"/>
      <c r="RC62" s="129"/>
      <c r="RD62" s="129"/>
      <c r="RE62" s="129"/>
      <c r="RF62" s="129"/>
      <c r="RG62" s="129"/>
      <c r="RH62" s="129"/>
      <c r="RI62" s="129"/>
    </row>
    <row r="63" spans="1:477" s="174" customFormat="1" ht="17" thickBot="1">
      <c r="A63" s="137"/>
      <c r="B63" s="124"/>
      <c r="C63" s="1747"/>
      <c r="D63" s="152"/>
      <c r="E63" s="136"/>
      <c r="F63" s="135"/>
      <c r="G63" s="168"/>
      <c r="H63" s="260"/>
      <c r="I63" s="260"/>
      <c r="J63" s="260"/>
      <c r="K63" s="260"/>
      <c r="L63" s="260"/>
      <c r="M63" s="260"/>
      <c r="N63" s="260"/>
      <c r="O63" s="260"/>
      <c r="P63" s="260"/>
      <c r="Q63" s="260"/>
      <c r="R63" s="260"/>
      <c r="S63" s="260"/>
      <c r="T63" s="260"/>
      <c r="U63" s="260"/>
      <c r="V63" s="260"/>
      <c r="W63" s="260"/>
      <c r="X63" s="260"/>
      <c r="Y63" s="260"/>
      <c r="Z63" s="260"/>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129"/>
      <c r="GB63" s="129"/>
      <c r="GC63" s="129"/>
      <c r="GD63" s="129"/>
      <c r="GE63" s="129"/>
      <c r="GF63" s="129"/>
      <c r="GG63" s="129"/>
      <c r="GH63" s="129"/>
      <c r="GI63" s="129"/>
      <c r="GJ63" s="129"/>
      <c r="GK63" s="129"/>
      <c r="GL63" s="129"/>
      <c r="GM63" s="129"/>
      <c r="GN63" s="129"/>
      <c r="GO63" s="129"/>
      <c r="GP63" s="129"/>
      <c r="GQ63" s="129"/>
      <c r="GR63" s="129"/>
      <c r="GS63" s="129"/>
      <c r="GT63" s="129"/>
      <c r="GU63" s="129"/>
      <c r="GV63" s="129"/>
      <c r="GW63" s="129"/>
      <c r="GX63" s="129"/>
      <c r="GY63" s="129"/>
      <c r="GZ63" s="129"/>
      <c r="HA63" s="129"/>
      <c r="HB63" s="129"/>
      <c r="HC63" s="129"/>
      <c r="HD63" s="129"/>
      <c r="HE63" s="129"/>
      <c r="HF63" s="129"/>
      <c r="HG63" s="129"/>
      <c r="HH63" s="129"/>
      <c r="HI63" s="129"/>
      <c r="HJ63" s="129"/>
      <c r="HK63" s="129"/>
      <c r="HL63" s="129"/>
      <c r="HM63" s="129"/>
      <c r="HN63" s="129"/>
      <c r="HO63" s="129"/>
      <c r="HP63" s="129"/>
      <c r="HQ63" s="129"/>
      <c r="HR63" s="129"/>
      <c r="HS63" s="129"/>
      <c r="HT63" s="129"/>
      <c r="HU63" s="129"/>
      <c r="HV63" s="129"/>
      <c r="HW63" s="129"/>
      <c r="HX63" s="129"/>
      <c r="HY63" s="129"/>
      <c r="HZ63" s="129"/>
      <c r="IA63" s="129"/>
      <c r="IB63" s="129"/>
      <c r="IC63" s="129"/>
      <c r="ID63" s="129"/>
      <c r="IE63" s="129"/>
      <c r="IF63" s="129"/>
      <c r="IG63" s="129"/>
      <c r="IH63" s="129"/>
      <c r="II63" s="129"/>
      <c r="IJ63" s="129"/>
      <c r="IK63" s="129"/>
      <c r="IL63" s="129"/>
      <c r="IM63" s="129"/>
      <c r="IN63" s="129"/>
      <c r="IO63" s="129"/>
      <c r="IP63" s="129"/>
      <c r="IQ63" s="129"/>
      <c r="IR63" s="129"/>
      <c r="IS63" s="129"/>
      <c r="IT63" s="129"/>
      <c r="IU63" s="129"/>
      <c r="IV63" s="129"/>
      <c r="IW63" s="129"/>
      <c r="IX63" s="129"/>
      <c r="IY63" s="129"/>
      <c r="IZ63" s="129"/>
      <c r="JA63" s="129"/>
      <c r="JB63" s="129"/>
      <c r="JC63" s="129"/>
      <c r="JD63" s="129"/>
      <c r="JE63" s="129"/>
      <c r="JF63" s="129"/>
      <c r="JG63" s="129"/>
      <c r="JH63" s="129"/>
      <c r="JI63" s="129"/>
      <c r="JJ63" s="129"/>
      <c r="JK63" s="129"/>
      <c r="JL63" s="129"/>
      <c r="JM63" s="129"/>
      <c r="JN63" s="129"/>
      <c r="JO63" s="129"/>
      <c r="JP63" s="129"/>
      <c r="JQ63" s="129"/>
      <c r="JR63" s="129"/>
      <c r="JS63" s="129"/>
      <c r="JT63" s="129"/>
      <c r="JU63" s="129"/>
      <c r="JV63" s="129"/>
      <c r="JW63" s="129"/>
      <c r="JX63" s="129"/>
      <c r="JY63" s="129"/>
      <c r="JZ63" s="129"/>
      <c r="KA63" s="129"/>
      <c r="KB63" s="129"/>
      <c r="KC63" s="129"/>
      <c r="KD63" s="129"/>
      <c r="KE63" s="129"/>
      <c r="KF63" s="129"/>
      <c r="KG63" s="129"/>
      <c r="KH63" s="129"/>
      <c r="KI63" s="129"/>
      <c r="KJ63" s="129"/>
      <c r="KK63" s="129"/>
      <c r="KL63" s="129"/>
      <c r="KM63" s="129"/>
      <c r="KN63" s="129"/>
      <c r="KO63" s="129"/>
      <c r="KP63" s="129"/>
      <c r="KQ63" s="129"/>
      <c r="KR63" s="129"/>
      <c r="KS63" s="129"/>
      <c r="KT63" s="129"/>
      <c r="KU63" s="129"/>
      <c r="KV63" s="129"/>
      <c r="KW63" s="129"/>
      <c r="KX63" s="129"/>
      <c r="KY63" s="129"/>
      <c r="KZ63" s="129"/>
      <c r="LA63" s="129"/>
      <c r="LB63" s="129"/>
      <c r="LC63" s="129"/>
      <c r="LD63" s="129"/>
      <c r="LE63" s="129"/>
      <c r="LF63" s="129"/>
      <c r="LG63" s="129"/>
      <c r="LH63" s="129"/>
      <c r="LI63" s="129"/>
      <c r="LJ63" s="129"/>
      <c r="LK63" s="129"/>
      <c r="LL63" s="129"/>
      <c r="LM63" s="129"/>
      <c r="LN63" s="129"/>
      <c r="LO63" s="129"/>
      <c r="LP63" s="129"/>
      <c r="LQ63" s="129"/>
      <c r="LR63" s="129"/>
      <c r="LS63" s="129"/>
      <c r="LT63" s="129"/>
      <c r="LU63" s="129"/>
      <c r="LV63" s="129"/>
      <c r="LW63" s="129"/>
      <c r="LX63" s="129"/>
      <c r="LY63" s="129"/>
      <c r="LZ63" s="129"/>
      <c r="MA63" s="129"/>
      <c r="MB63" s="129"/>
      <c r="MC63" s="129"/>
      <c r="MD63" s="129"/>
      <c r="ME63" s="129"/>
      <c r="MF63" s="129"/>
      <c r="MG63" s="129"/>
      <c r="MH63" s="129"/>
      <c r="MI63" s="129"/>
      <c r="MJ63" s="129"/>
      <c r="MK63" s="129"/>
      <c r="ML63" s="129"/>
      <c r="MM63" s="129"/>
      <c r="MN63" s="129"/>
      <c r="MO63" s="129"/>
      <c r="MP63" s="129"/>
      <c r="MQ63" s="129"/>
      <c r="MR63" s="129"/>
      <c r="MS63" s="129"/>
      <c r="MT63" s="129"/>
      <c r="MU63" s="129"/>
      <c r="MV63" s="129"/>
      <c r="MW63" s="129"/>
      <c r="MX63" s="129"/>
      <c r="MY63" s="129"/>
      <c r="MZ63" s="129"/>
      <c r="NA63" s="129"/>
      <c r="NB63" s="129"/>
      <c r="NC63" s="129"/>
      <c r="ND63" s="129"/>
      <c r="NE63" s="129"/>
      <c r="NF63" s="129"/>
      <c r="NG63" s="129"/>
      <c r="NH63" s="129"/>
      <c r="NI63" s="129"/>
      <c r="NJ63" s="129"/>
      <c r="NK63" s="129"/>
      <c r="NL63" s="129"/>
      <c r="NM63" s="129"/>
      <c r="NN63" s="129"/>
      <c r="NO63" s="129"/>
      <c r="NP63" s="129"/>
      <c r="NQ63" s="129"/>
      <c r="NR63" s="129"/>
      <c r="NS63" s="129"/>
      <c r="NT63" s="129"/>
      <c r="NU63" s="129"/>
      <c r="NV63" s="129"/>
      <c r="NW63" s="129"/>
      <c r="NX63" s="129"/>
      <c r="NY63" s="129"/>
      <c r="NZ63" s="129"/>
      <c r="OA63" s="129"/>
      <c r="OB63" s="129"/>
      <c r="OC63" s="129"/>
      <c r="OD63" s="129"/>
      <c r="OE63" s="129"/>
      <c r="OF63" s="129"/>
      <c r="OG63" s="129"/>
      <c r="OH63" s="129"/>
      <c r="OI63" s="129"/>
      <c r="OJ63" s="129"/>
      <c r="OK63" s="129"/>
      <c r="OL63" s="129"/>
      <c r="OM63" s="129"/>
      <c r="ON63" s="129"/>
      <c r="OO63" s="129"/>
      <c r="OP63" s="129"/>
      <c r="OQ63" s="129"/>
      <c r="OR63" s="129"/>
      <c r="OS63" s="129"/>
      <c r="OT63" s="129"/>
      <c r="OU63" s="129"/>
      <c r="OV63" s="129"/>
      <c r="OW63" s="129"/>
      <c r="OX63" s="129"/>
      <c r="OY63" s="129"/>
      <c r="OZ63" s="129"/>
      <c r="PA63" s="129"/>
      <c r="PB63" s="129"/>
      <c r="PC63" s="129"/>
      <c r="PD63" s="129"/>
      <c r="PE63" s="129"/>
      <c r="PF63" s="129"/>
      <c r="PG63" s="129"/>
      <c r="PH63" s="129"/>
      <c r="PI63" s="129"/>
      <c r="PJ63" s="129"/>
      <c r="PK63" s="129"/>
      <c r="PL63" s="129"/>
      <c r="PM63" s="129"/>
      <c r="PN63" s="129"/>
      <c r="PO63" s="129"/>
      <c r="PP63" s="129"/>
      <c r="PQ63" s="129"/>
      <c r="PR63" s="129"/>
      <c r="PS63" s="129"/>
      <c r="PT63" s="129"/>
      <c r="PU63" s="129"/>
      <c r="PV63" s="129"/>
      <c r="PW63" s="129"/>
      <c r="PX63" s="129"/>
      <c r="PY63" s="129"/>
      <c r="PZ63" s="129"/>
      <c r="QA63" s="129"/>
      <c r="QB63" s="129"/>
      <c r="QC63" s="129"/>
      <c r="QD63" s="129"/>
      <c r="QE63" s="129"/>
      <c r="QF63" s="129"/>
      <c r="QG63" s="129"/>
      <c r="QH63" s="129"/>
      <c r="QI63" s="129"/>
      <c r="QJ63" s="129"/>
      <c r="QK63" s="129"/>
      <c r="QL63" s="129"/>
      <c r="QM63" s="129"/>
      <c r="QN63" s="129"/>
      <c r="QO63" s="129"/>
      <c r="QP63" s="129"/>
      <c r="QQ63" s="129"/>
      <c r="QR63" s="129"/>
      <c r="QS63" s="129"/>
      <c r="QT63" s="129"/>
      <c r="QU63" s="129"/>
      <c r="QV63" s="129"/>
      <c r="QW63" s="129"/>
      <c r="QX63" s="129"/>
      <c r="QY63" s="129"/>
      <c r="QZ63" s="129"/>
      <c r="RA63" s="129"/>
      <c r="RB63" s="129"/>
      <c r="RC63" s="129"/>
      <c r="RD63" s="129"/>
      <c r="RE63" s="129"/>
      <c r="RF63" s="129"/>
      <c r="RG63" s="129"/>
      <c r="RH63" s="129"/>
      <c r="RI63" s="129"/>
    </row>
    <row r="64" spans="1:477" s="174" customFormat="1" ht="17">
      <c r="A64" s="990"/>
      <c r="B64" s="991" t="s">
        <v>213</v>
      </c>
      <c r="C64" s="2030" t="s">
        <v>181</v>
      </c>
      <c r="D64" s="992"/>
      <c r="E64" s="1001"/>
      <c r="F64" s="1002">
        <f>SUM(F47:F63)</f>
        <v>0</v>
      </c>
      <c r="G64" s="168"/>
      <c r="H64" s="260"/>
      <c r="I64" s="260"/>
      <c r="J64" s="260"/>
      <c r="K64" s="260"/>
      <c r="L64" s="260"/>
      <c r="M64" s="260"/>
      <c r="N64" s="260"/>
      <c r="O64" s="260"/>
      <c r="P64" s="260"/>
      <c r="Q64" s="260"/>
      <c r="R64" s="260"/>
      <c r="S64" s="260"/>
      <c r="T64" s="260"/>
      <c r="U64" s="260"/>
      <c r="V64" s="260"/>
      <c r="W64" s="260"/>
      <c r="X64" s="260"/>
      <c r="Y64" s="260"/>
      <c r="Z64" s="260"/>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c r="GH64" s="129"/>
      <c r="GI64" s="129"/>
      <c r="GJ64" s="129"/>
      <c r="GK64" s="129"/>
      <c r="GL64" s="129"/>
      <c r="GM64" s="129"/>
      <c r="GN64" s="129"/>
      <c r="GO64" s="129"/>
      <c r="GP64" s="129"/>
      <c r="GQ64" s="129"/>
      <c r="GR64" s="129"/>
      <c r="GS64" s="129"/>
      <c r="GT64" s="129"/>
      <c r="GU64" s="129"/>
      <c r="GV64" s="129"/>
      <c r="GW64" s="129"/>
      <c r="GX64" s="129"/>
      <c r="GY64" s="129"/>
      <c r="GZ64" s="129"/>
      <c r="HA64" s="129"/>
      <c r="HB64" s="129"/>
      <c r="HC64" s="129"/>
      <c r="HD64" s="129"/>
      <c r="HE64" s="129"/>
      <c r="HF64" s="129"/>
      <c r="HG64" s="129"/>
      <c r="HH64" s="129"/>
      <c r="HI64" s="129"/>
      <c r="HJ64" s="129"/>
      <c r="HK64" s="129"/>
      <c r="HL64" s="129"/>
      <c r="HM64" s="129"/>
      <c r="HN64" s="129"/>
      <c r="HO64" s="129"/>
      <c r="HP64" s="129"/>
      <c r="HQ64" s="129"/>
      <c r="HR64" s="129"/>
      <c r="HS64" s="129"/>
      <c r="HT64" s="129"/>
      <c r="HU64" s="129"/>
      <c r="HV64" s="129"/>
      <c r="HW64" s="129"/>
      <c r="HX64" s="129"/>
      <c r="HY64" s="129"/>
      <c r="HZ64" s="129"/>
      <c r="IA64" s="129"/>
      <c r="IB64" s="129"/>
      <c r="IC64" s="129"/>
      <c r="ID64" s="129"/>
      <c r="IE64" s="129"/>
      <c r="IF64" s="129"/>
      <c r="IG64" s="129"/>
      <c r="IH64" s="129"/>
      <c r="II64" s="129"/>
      <c r="IJ64" s="129"/>
      <c r="IK64" s="129"/>
      <c r="IL64" s="129"/>
      <c r="IM64" s="129"/>
      <c r="IN64" s="129"/>
      <c r="IO64" s="129"/>
      <c r="IP64" s="129"/>
      <c r="IQ64" s="129"/>
      <c r="IR64" s="129"/>
      <c r="IS64" s="129"/>
      <c r="IT64" s="129"/>
      <c r="IU64" s="129"/>
      <c r="IV64" s="129"/>
      <c r="IW64" s="129"/>
      <c r="IX64" s="129"/>
      <c r="IY64" s="129"/>
      <c r="IZ64" s="129"/>
      <c r="JA64" s="129"/>
      <c r="JB64" s="129"/>
      <c r="JC64" s="129"/>
      <c r="JD64" s="129"/>
      <c r="JE64" s="129"/>
      <c r="JF64" s="129"/>
      <c r="JG64" s="129"/>
      <c r="JH64" s="129"/>
      <c r="JI64" s="129"/>
      <c r="JJ64" s="129"/>
      <c r="JK64" s="129"/>
      <c r="JL64" s="129"/>
      <c r="JM64" s="129"/>
      <c r="JN64" s="129"/>
      <c r="JO64" s="129"/>
      <c r="JP64" s="129"/>
      <c r="JQ64" s="129"/>
      <c r="JR64" s="129"/>
      <c r="JS64" s="129"/>
      <c r="JT64" s="129"/>
      <c r="JU64" s="129"/>
      <c r="JV64" s="129"/>
      <c r="JW64" s="129"/>
      <c r="JX64" s="129"/>
      <c r="JY64" s="129"/>
      <c r="JZ64" s="129"/>
      <c r="KA64" s="129"/>
      <c r="KB64" s="129"/>
      <c r="KC64" s="129"/>
      <c r="KD64" s="129"/>
      <c r="KE64" s="129"/>
      <c r="KF64" s="129"/>
      <c r="KG64" s="129"/>
      <c r="KH64" s="129"/>
      <c r="KI64" s="129"/>
      <c r="KJ64" s="129"/>
      <c r="KK64" s="129"/>
      <c r="KL64" s="129"/>
      <c r="KM64" s="129"/>
      <c r="KN64" s="129"/>
      <c r="KO64" s="129"/>
      <c r="KP64" s="129"/>
      <c r="KQ64" s="129"/>
      <c r="KR64" s="129"/>
      <c r="KS64" s="129"/>
      <c r="KT64" s="129"/>
      <c r="KU64" s="129"/>
      <c r="KV64" s="129"/>
      <c r="KW64" s="129"/>
      <c r="KX64" s="129"/>
      <c r="KY64" s="129"/>
      <c r="KZ64" s="129"/>
      <c r="LA64" s="129"/>
      <c r="LB64" s="129"/>
      <c r="LC64" s="129"/>
      <c r="LD64" s="129"/>
      <c r="LE64" s="129"/>
      <c r="LF64" s="129"/>
      <c r="LG64" s="129"/>
      <c r="LH64" s="129"/>
      <c r="LI64" s="129"/>
      <c r="LJ64" s="129"/>
      <c r="LK64" s="129"/>
      <c r="LL64" s="129"/>
      <c r="LM64" s="129"/>
      <c r="LN64" s="129"/>
      <c r="LO64" s="129"/>
      <c r="LP64" s="129"/>
      <c r="LQ64" s="129"/>
      <c r="LR64" s="129"/>
      <c r="LS64" s="129"/>
      <c r="LT64" s="129"/>
      <c r="LU64" s="129"/>
      <c r="LV64" s="129"/>
      <c r="LW64" s="129"/>
      <c r="LX64" s="129"/>
      <c r="LY64" s="129"/>
      <c r="LZ64" s="129"/>
      <c r="MA64" s="129"/>
      <c r="MB64" s="129"/>
      <c r="MC64" s="129"/>
      <c r="MD64" s="129"/>
      <c r="ME64" s="129"/>
      <c r="MF64" s="129"/>
      <c r="MG64" s="129"/>
      <c r="MH64" s="129"/>
      <c r="MI64" s="129"/>
      <c r="MJ64" s="129"/>
      <c r="MK64" s="129"/>
      <c r="ML64" s="129"/>
      <c r="MM64" s="129"/>
      <c r="MN64" s="129"/>
      <c r="MO64" s="129"/>
      <c r="MP64" s="129"/>
      <c r="MQ64" s="129"/>
      <c r="MR64" s="129"/>
      <c r="MS64" s="129"/>
      <c r="MT64" s="129"/>
      <c r="MU64" s="129"/>
      <c r="MV64" s="129"/>
      <c r="MW64" s="129"/>
      <c r="MX64" s="129"/>
      <c r="MY64" s="129"/>
      <c r="MZ64" s="129"/>
      <c r="NA64" s="129"/>
      <c r="NB64" s="129"/>
      <c r="NC64" s="129"/>
      <c r="ND64" s="129"/>
      <c r="NE64" s="129"/>
      <c r="NF64" s="129"/>
      <c r="NG64" s="129"/>
      <c r="NH64" s="129"/>
      <c r="NI64" s="129"/>
      <c r="NJ64" s="129"/>
      <c r="NK64" s="129"/>
      <c r="NL64" s="129"/>
      <c r="NM64" s="129"/>
      <c r="NN64" s="129"/>
      <c r="NO64" s="129"/>
      <c r="NP64" s="129"/>
      <c r="NQ64" s="129"/>
      <c r="NR64" s="129"/>
      <c r="NS64" s="129"/>
      <c r="NT64" s="129"/>
      <c r="NU64" s="129"/>
      <c r="NV64" s="129"/>
      <c r="NW64" s="129"/>
      <c r="NX64" s="129"/>
      <c r="NY64" s="129"/>
      <c r="NZ64" s="129"/>
      <c r="OA64" s="129"/>
      <c r="OB64" s="129"/>
      <c r="OC64" s="129"/>
      <c r="OD64" s="129"/>
      <c r="OE64" s="129"/>
      <c r="OF64" s="129"/>
      <c r="OG64" s="129"/>
      <c r="OH64" s="129"/>
      <c r="OI64" s="129"/>
      <c r="OJ64" s="129"/>
      <c r="OK64" s="129"/>
      <c r="OL64" s="129"/>
      <c r="OM64" s="129"/>
      <c r="ON64" s="129"/>
      <c r="OO64" s="129"/>
      <c r="OP64" s="129"/>
      <c r="OQ64" s="129"/>
      <c r="OR64" s="129"/>
      <c r="OS64" s="129"/>
      <c r="OT64" s="129"/>
      <c r="OU64" s="129"/>
      <c r="OV64" s="129"/>
      <c r="OW64" s="129"/>
      <c r="OX64" s="129"/>
      <c r="OY64" s="129"/>
      <c r="OZ64" s="129"/>
      <c r="PA64" s="129"/>
      <c r="PB64" s="129"/>
      <c r="PC64" s="129"/>
      <c r="PD64" s="129"/>
      <c r="PE64" s="129"/>
      <c r="PF64" s="129"/>
      <c r="PG64" s="129"/>
      <c r="PH64" s="129"/>
      <c r="PI64" s="129"/>
      <c r="PJ64" s="129"/>
      <c r="PK64" s="129"/>
      <c r="PL64" s="129"/>
      <c r="PM64" s="129"/>
      <c r="PN64" s="129"/>
      <c r="PO64" s="129"/>
      <c r="PP64" s="129"/>
      <c r="PQ64" s="129"/>
      <c r="PR64" s="129"/>
      <c r="PS64" s="129"/>
      <c r="PT64" s="129"/>
      <c r="PU64" s="129"/>
      <c r="PV64" s="129"/>
      <c r="PW64" s="129"/>
      <c r="PX64" s="129"/>
      <c r="PY64" s="129"/>
      <c r="PZ64" s="129"/>
      <c r="QA64" s="129"/>
      <c r="QB64" s="129"/>
      <c r="QC64" s="129"/>
      <c r="QD64" s="129"/>
      <c r="QE64" s="129"/>
      <c r="QF64" s="129"/>
      <c r="QG64" s="129"/>
      <c r="QH64" s="129"/>
      <c r="QI64" s="129"/>
      <c r="QJ64" s="129"/>
      <c r="QK64" s="129"/>
      <c r="QL64" s="129"/>
      <c r="QM64" s="129"/>
      <c r="QN64" s="129"/>
      <c r="QO64" s="129"/>
      <c r="QP64" s="129"/>
      <c r="QQ64" s="129"/>
      <c r="QR64" s="129"/>
      <c r="QS64" s="129"/>
      <c r="QT64" s="129"/>
      <c r="QU64" s="129"/>
      <c r="QV64" s="129"/>
      <c r="QW64" s="129"/>
      <c r="QX64" s="129"/>
      <c r="QY64" s="129"/>
      <c r="QZ64" s="129"/>
      <c r="RA64" s="129"/>
      <c r="RB64" s="129"/>
      <c r="RC64" s="129"/>
      <c r="RD64" s="129"/>
      <c r="RE64" s="129"/>
      <c r="RF64" s="129"/>
      <c r="RG64" s="129"/>
      <c r="RH64" s="129"/>
      <c r="RI64" s="129"/>
    </row>
    <row r="65" spans="1:477" s="174" customFormat="1" ht="16">
      <c r="A65" s="137"/>
      <c r="B65" s="124"/>
      <c r="C65" s="1747"/>
      <c r="D65" s="152"/>
      <c r="E65" s="136"/>
      <c r="F65" s="135"/>
      <c r="G65" s="168"/>
      <c r="H65" s="260"/>
      <c r="I65" s="260"/>
      <c r="J65" s="260"/>
      <c r="K65" s="260"/>
      <c r="L65" s="260"/>
      <c r="M65" s="260"/>
      <c r="N65" s="260"/>
      <c r="O65" s="260"/>
      <c r="P65" s="260"/>
      <c r="Q65" s="260"/>
      <c r="R65" s="260"/>
      <c r="S65" s="260"/>
      <c r="T65" s="260"/>
      <c r="U65" s="260"/>
      <c r="V65" s="260"/>
      <c r="W65" s="260"/>
      <c r="X65" s="260"/>
      <c r="Y65" s="260"/>
      <c r="Z65" s="260"/>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c r="GH65" s="129"/>
      <c r="GI65" s="129"/>
      <c r="GJ65" s="129"/>
      <c r="GK65" s="129"/>
      <c r="GL65" s="129"/>
      <c r="GM65" s="129"/>
      <c r="GN65" s="129"/>
      <c r="GO65" s="129"/>
      <c r="GP65" s="129"/>
      <c r="GQ65" s="129"/>
      <c r="GR65" s="129"/>
      <c r="GS65" s="129"/>
      <c r="GT65" s="129"/>
      <c r="GU65" s="129"/>
      <c r="GV65" s="129"/>
      <c r="GW65" s="129"/>
      <c r="GX65" s="129"/>
      <c r="GY65" s="129"/>
      <c r="GZ65" s="129"/>
      <c r="HA65" s="129"/>
      <c r="HB65" s="129"/>
      <c r="HC65" s="129"/>
      <c r="HD65" s="129"/>
      <c r="HE65" s="129"/>
      <c r="HF65" s="129"/>
      <c r="HG65" s="129"/>
      <c r="HH65" s="129"/>
      <c r="HI65" s="129"/>
      <c r="HJ65" s="129"/>
      <c r="HK65" s="129"/>
      <c r="HL65" s="129"/>
      <c r="HM65" s="129"/>
      <c r="HN65" s="129"/>
      <c r="HO65" s="129"/>
      <c r="HP65" s="129"/>
      <c r="HQ65" s="129"/>
      <c r="HR65" s="129"/>
      <c r="HS65" s="129"/>
      <c r="HT65" s="129"/>
      <c r="HU65" s="129"/>
      <c r="HV65" s="129"/>
      <c r="HW65" s="129"/>
      <c r="HX65" s="129"/>
      <c r="HY65" s="129"/>
      <c r="HZ65" s="129"/>
      <c r="IA65" s="129"/>
      <c r="IB65" s="129"/>
      <c r="IC65" s="129"/>
      <c r="ID65" s="129"/>
      <c r="IE65" s="129"/>
      <c r="IF65" s="129"/>
      <c r="IG65" s="129"/>
      <c r="IH65" s="129"/>
      <c r="II65" s="129"/>
      <c r="IJ65" s="129"/>
      <c r="IK65" s="129"/>
      <c r="IL65" s="129"/>
      <c r="IM65" s="129"/>
      <c r="IN65" s="129"/>
      <c r="IO65" s="129"/>
      <c r="IP65" s="129"/>
      <c r="IQ65" s="129"/>
      <c r="IR65" s="129"/>
      <c r="IS65" s="129"/>
      <c r="IT65" s="129"/>
      <c r="IU65" s="129"/>
      <c r="IV65" s="129"/>
      <c r="IW65" s="129"/>
      <c r="IX65" s="129"/>
      <c r="IY65" s="129"/>
      <c r="IZ65" s="129"/>
      <c r="JA65" s="129"/>
      <c r="JB65" s="129"/>
      <c r="JC65" s="129"/>
      <c r="JD65" s="129"/>
      <c r="JE65" s="129"/>
      <c r="JF65" s="129"/>
      <c r="JG65" s="129"/>
      <c r="JH65" s="129"/>
      <c r="JI65" s="129"/>
      <c r="JJ65" s="129"/>
      <c r="JK65" s="129"/>
      <c r="JL65" s="129"/>
      <c r="JM65" s="129"/>
      <c r="JN65" s="129"/>
      <c r="JO65" s="129"/>
      <c r="JP65" s="129"/>
      <c r="JQ65" s="129"/>
      <c r="JR65" s="129"/>
      <c r="JS65" s="129"/>
      <c r="JT65" s="129"/>
      <c r="JU65" s="129"/>
      <c r="JV65" s="129"/>
      <c r="JW65" s="129"/>
      <c r="JX65" s="129"/>
      <c r="JY65" s="129"/>
      <c r="JZ65" s="129"/>
      <c r="KA65" s="129"/>
      <c r="KB65" s="129"/>
      <c r="KC65" s="129"/>
      <c r="KD65" s="129"/>
      <c r="KE65" s="129"/>
      <c r="KF65" s="129"/>
      <c r="KG65" s="129"/>
      <c r="KH65" s="129"/>
      <c r="KI65" s="129"/>
      <c r="KJ65" s="129"/>
      <c r="KK65" s="129"/>
      <c r="KL65" s="129"/>
      <c r="KM65" s="129"/>
      <c r="KN65" s="129"/>
      <c r="KO65" s="129"/>
      <c r="KP65" s="129"/>
      <c r="KQ65" s="129"/>
      <c r="KR65" s="129"/>
      <c r="KS65" s="129"/>
      <c r="KT65" s="129"/>
      <c r="KU65" s="129"/>
      <c r="KV65" s="129"/>
      <c r="KW65" s="129"/>
      <c r="KX65" s="129"/>
      <c r="KY65" s="129"/>
      <c r="KZ65" s="129"/>
      <c r="LA65" s="129"/>
      <c r="LB65" s="129"/>
      <c r="LC65" s="129"/>
      <c r="LD65" s="129"/>
      <c r="LE65" s="129"/>
      <c r="LF65" s="129"/>
      <c r="LG65" s="129"/>
      <c r="LH65" s="129"/>
      <c r="LI65" s="129"/>
      <c r="LJ65" s="129"/>
      <c r="LK65" s="129"/>
      <c r="LL65" s="129"/>
      <c r="LM65" s="129"/>
      <c r="LN65" s="129"/>
      <c r="LO65" s="129"/>
      <c r="LP65" s="129"/>
      <c r="LQ65" s="129"/>
      <c r="LR65" s="129"/>
      <c r="LS65" s="129"/>
      <c r="LT65" s="129"/>
      <c r="LU65" s="129"/>
      <c r="LV65" s="129"/>
      <c r="LW65" s="129"/>
      <c r="LX65" s="129"/>
      <c r="LY65" s="129"/>
      <c r="LZ65" s="129"/>
      <c r="MA65" s="129"/>
      <c r="MB65" s="129"/>
      <c r="MC65" s="129"/>
      <c r="MD65" s="129"/>
      <c r="ME65" s="129"/>
      <c r="MF65" s="129"/>
      <c r="MG65" s="129"/>
      <c r="MH65" s="129"/>
      <c r="MI65" s="129"/>
      <c r="MJ65" s="129"/>
      <c r="MK65" s="129"/>
      <c r="ML65" s="129"/>
      <c r="MM65" s="129"/>
      <c r="MN65" s="129"/>
      <c r="MO65" s="129"/>
      <c r="MP65" s="129"/>
      <c r="MQ65" s="129"/>
      <c r="MR65" s="129"/>
      <c r="MS65" s="129"/>
      <c r="MT65" s="129"/>
      <c r="MU65" s="129"/>
      <c r="MV65" s="129"/>
      <c r="MW65" s="129"/>
      <c r="MX65" s="129"/>
      <c r="MY65" s="129"/>
      <c r="MZ65" s="129"/>
      <c r="NA65" s="129"/>
      <c r="NB65" s="129"/>
      <c r="NC65" s="129"/>
      <c r="ND65" s="129"/>
      <c r="NE65" s="129"/>
      <c r="NF65" s="129"/>
      <c r="NG65" s="129"/>
      <c r="NH65" s="129"/>
      <c r="NI65" s="129"/>
      <c r="NJ65" s="129"/>
      <c r="NK65" s="129"/>
      <c r="NL65" s="129"/>
      <c r="NM65" s="129"/>
      <c r="NN65" s="129"/>
      <c r="NO65" s="129"/>
      <c r="NP65" s="129"/>
      <c r="NQ65" s="129"/>
      <c r="NR65" s="129"/>
      <c r="NS65" s="129"/>
      <c r="NT65" s="129"/>
      <c r="NU65" s="129"/>
      <c r="NV65" s="129"/>
      <c r="NW65" s="129"/>
      <c r="NX65" s="129"/>
      <c r="NY65" s="129"/>
      <c r="NZ65" s="129"/>
      <c r="OA65" s="129"/>
      <c r="OB65" s="129"/>
      <c r="OC65" s="129"/>
      <c r="OD65" s="129"/>
      <c r="OE65" s="129"/>
      <c r="OF65" s="129"/>
      <c r="OG65" s="129"/>
      <c r="OH65" s="129"/>
      <c r="OI65" s="129"/>
      <c r="OJ65" s="129"/>
      <c r="OK65" s="129"/>
      <c r="OL65" s="129"/>
      <c r="OM65" s="129"/>
      <c r="ON65" s="129"/>
      <c r="OO65" s="129"/>
      <c r="OP65" s="129"/>
      <c r="OQ65" s="129"/>
      <c r="OR65" s="129"/>
      <c r="OS65" s="129"/>
      <c r="OT65" s="129"/>
      <c r="OU65" s="129"/>
      <c r="OV65" s="129"/>
      <c r="OW65" s="129"/>
      <c r="OX65" s="129"/>
      <c r="OY65" s="129"/>
      <c r="OZ65" s="129"/>
      <c r="PA65" s="129"/>
      <c r="PB65" s="129"/>
      <c r="PC65" s="129"/>
      <c r="PD65" s="129"/>
      <c r="PE65" s="129"/>
      <c r="PF65" s="129"/>
      <c r="PG65" s="129"/>
      <c r="PH65" s="129"/>
      <c r="PI65" s="129"/>
      <c r="PJ65" s="129"/>
      <c r="PK65" s="129"/>
      <c r="PL65" s="129"/>
      <c r="PM65" s="129"/>
      <c r="PN65" s="129"/>
      <c r="PO65" s="129"/>
      <c r="PP65" s="129"/>
      <c r="PQ65" s="129"/>
      <c r="PR65" s="129"/>
      <c r="PS65" s="129"/>
      <c r="PT65" s="129"/>
      <c r="PU65" s="129"/>
      <c r="PV65" s="129"/>
      <c r="PW65" s="129"/>
      <c r="PX65" s="129"/>
      <c r="PY65" s="129"/>
      <c r="PZ65" s="129"/>
      <c r="QA65" s="129"/>
      <c r="QB65" s="129"/>
      <c r="QC65" s="129"/>
      <c r="QD65" s="129"/>
      <c r="QE65" s="129"/>
      <c r="QF65" s="129"/>
      <c r="QG65" s="129"/>
      <c r="QH65" s="129"/>
      <c r="QI65" s="129"/>
      <c r="QJ65" s="129"/>
      <c r="QK65" s="129"/>
      <c r="QL65" s="129"/>
      <c r="QM65" s="129"/>
      <c r="QN65" s="129"/>
      <c r="QO65" s="129"/>
      <c r="QP65" s="129"/>
      <c r="QQ65" s="129"/>
      <c r="QR65" s="129"/>
      <c r="QS65" s="129"/>
      <c r="QT65" s="129"/>
      <c r="QU65" s="129"/>
      <c r="QV65" s="129"/>
      <c r="QW65" s="129"/>
      <c r="QX65" s="129"/>
      <c r="QY65" s="129"/>
      <c r="QZ65" s="129"/>
      <c r="RA65" s="129"/>
      <c r="RB65" s="129"/>
      <c r="RC65" s="129"/>
      <c r="RD65" s="129"/>
      <c r="RE65" s="129"/>
      <c r="RF65" s="129"/>
      <c r="RG65" s="129"/>
      <c r="RH65" s="129"/>
      <c r="RI65" s="129"/>
    </row>
    <row r="66" spans="1:477" s="174" customFormat="1" ht="17">
      <c r="A66" s="988" t="s">
        <v>212</v>
      </c>
      <c r="B66" s="989" t="s">
        <v>211</v>
      </c>
      <c r="C66" s="1824" t="s">
        <v>182</v>
      </c>
      <c r="D66" s="999"/>
      <c r="E66" s="997"/>
      <c r="F66" s="997"/>
      <c r="G66" s="168"/>
      <c r="H66" s="260"/>
      <c r="I66" s="260"/>
      <c r="J66" s="260"/>
      <c r="K66" s="260"/>
      <c r="L66" s="260"/>
      <c r="M66" s="260"/>
      <c r="N66" s="260"/>
      <c r="O66" s="260"/>
      <c r="P66" s="260"/>
      <c r="Q66" s="260"/>
      <c r="R66" s="260"/>
      <c r="S66" s="260"/>
      <c r="T66" s="260"/>
      <c r="U66" s="260"/>
      <c r="V66" s="260"/>
      <c r="W66" s="260"/>
      <c r="X66" s="260"/>
      <c r="Y66" s="260"/>
      <c r="Z66" s="260"/>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c r="IW66" s="129"/>
      <c r="IX66" s="129"/>
      <c r="IY66" s="129"/>
      <c r="IZ66" s="129"/>
      <c r="JA66" s="129"/>
      <c r="JB66" s="129"/>
      <c r="JC66" s="129"/>
      <c r="JD66" s="129"/>
      <c r="JE66" s="129"/>
      <c r="JF66" s="129"/>
      <c r="JG66" s="129"/>
      <c r="JH66" s="129"/>
      <c r="JI66" s="129"/>
      <c r="JJ66" s="129"/>
      <c r="JK66" s="129"/>
      <c r="JL66" s="129"/>
      <c r="JM66" s="129"/>
      <c r="JN66" s="129"/>
      <c r="JO66" s="129"/>
      <c r="JP66" s="129"/>
      <c r="JQ66" s="129"/>
      <c r="JR66" s="129"/>
      <c r="JS66" s="129"/>
      <c r="JT66" s="129"/>
      <c r="JU66" s="129"/>
      <c r="JV66" s="129"/>
      <c r="JW66" s="129"/>
      <c r="JX66" s="129"/>
      <c r="JY66" s="129"/>
      <c r="JZ66" s="129"/>
      <c r="KA66" s="129"/>
      <c r="KB66" s="129"/>
      <c r="KC66" s="129"/>
      <c r="KD66" s="129"/>
      <c r="KE66" s="129"/>
      <c r="KF66" s="129"/>
      <c r="KG66" s="129"/>
      <c r="KH66" s="129"/>
      <c r="KI66" s="129"/>
      <c r="KJ66" s="129"/>
      <c r="KK66" s="129"/>
      <c r="KL66" s="129"/>
      <c r="KM66" s="129"/>
      <c r="KN66" s="129"/>
      <c r="KO66" s="129"/>
      <c r="KP66" s="129"/>
      <c r="KQ66" s="129"/>
      <c r="KR66" s="129"/>
      <c r="KS66" s="129"/>
      <c r="KT66" s="129"/>
      <c r="KU66" s="129"/>
      <c r="KV66" s="129"/>
      <c r="KW66" s="129"/>
      <c r="KX66" s="129"/>
      <c r="KY66" s="129"/>
      <c r="KZ66" s="129"/>
      <c r="LA66" s="129"/>
      <c r="LB66" s="129"/>
      <c r="LC66" s="129"/>
      <c r="LD66" s="129"/>
      <c r="LE66" s="129"/>
      <c r="LF66" s="129"/>
      <c r="LG66" s="129"/>
      <c r="LH66" s="129"/>
      <c r="LI66" s="129"/>
      <c r="LJ66" s="129"/>
      <c r="LK66" s="129"/>
      <c r="LL66" s="129"/>
      <c r="LM66" s="129"/>
      <c r="LN66" s="129"/>
      <c r="LO66" s="129"/>
      <c r="LP66" s="129"/>
      <c r="LQ66" s="129"/>
      <c r="LR66" s="129"/>
      <c r="LS66" s="129"/>
      <c r="LT66" s="129"/>
      <c r="LU66" s="129"/>
      <c r="LV66" s="129"/>
      <c r="LW66" s="129"/>
      <c r="LX66" s="129"/>
      <c r="LY66" s="129"/>
      <c r="LZ66" s="129"/>
      <c r="MA66" s="129"/>
      <c r="MB66" s="129"/>
      <c r="MC66" s="129"/>
      <c r="MD66" s="129"/>
      <c r="ME66" s="129"/>
      <c r="MF66" s="129"/>
      <c r="MG66" s="129"/>
      <c r="MH66" s="129"/>
      <c r="MI66" s="129"/>
      <c r="MJ66" s="129"/>
      <c r="MK66" s="129"/>
      <c r="ML66" s="129"/>
      <c r="MM66" s="129"/>
      <c r="MN66" s="129"/>
      <c r="MO66" s="129"/>
      <c r="MP66" s="129"/>
      <c r="MQ66" s="129"/>
      <c r="MR66" s="129"/>
      <c r="MS66" s="129"/>
      <c r="MT66" s="129"/>
      <c r="MU66" s="129"/>
      <c r="MV66" s="129"/>
      <c r="MW66" s="129"/>
      <c r="MX66" s="129"/>
      <c r="MY66" s="129"/>
      <c r="MZ66" s="129"/>
      <c r="NA66" s="129"/>
      <c r="NB66" s="129"/>
      <c r="NC66" s="129"/>
      <c r="ND66" s="129"/>
      <c r="NE66" s="129"/>
      <c r="NF66" s="129"/>
      <c r="NG66" s="129"/>
      <c r="NH66" s="129"/>
      <c r="NI66" s="129"/>
      <c r="NJ66" s="129"/>
      <c r="NK66" s="129"/>
      <c r="NL66" s="129"/>
      <c r="NM66" s="129"/>
      <c r="NN66" s="129"/>
      <c r="NO66" s="129"/>
      <c r="NP66" s="129"/>
      <c r="NQ66" s="129"/>
      <c r="NR66" s="129"/>
      <c r="NS66" s="129"/>
      <c r="NT66" s="129"/>
      <c r="NU66" s="129"/>
      <c r="NV66" s="129"/>
      <c r="NW66" s="129"/>
      <c r="NX66" s="129"/>
      <c r="NY66" s="129"/>
      <c r="NZ66" s="129"/>
      <c r="OA66" s="129"/>
      <c r="OB66" s="129"/>
      <c r="OC66" s="129"/>
      <c r="OD66" s="129"/>
      <c r="OE66" s="129"/>
      <c r="OF66" s="129"/>
      <c r="OG66" s="129"/>
      <c r="OH66" s="129"/>
      <c r="OI66" s="129"/>
      <c r="OJ66" s="129"/>
      <c r="OK66" s="129"/>
      <c r="OL66" s="129"/>
      <c r="OM66" s="129"/>
      <c r="ON66" s="129"/>
      <c r="OO66" s="129"/>
      <c r="OP66" s="129"/>
      <c r="OQ66" s="129"/>
      <c r="OR66" s="129"/>
      <c r="OS66" s="129"/>
      <c r="OT66" s="129"/>
      <c r="OU66" s="129"/>
      <c r="OV66" s="129"/>
      <c r="OW66" s="129"/>
      <c r="OX66" s="129"/>
      <c r="OY66" s="129"/>
      <c r="OZ66" s="129"/>
      <c r="PA66" s="129"/>
      <c r="PB66" s="129"/>
      <c r="PC66" s="129"/>
      <c r="PD66" s="129"/>
      <c r="PE66" s="129"/>
      <c r="PF66" s="129"/>
      <c r="PG66" s="129"/>
      <c r="PH66" s="129"/>
      <c r="PI66" s="129"/>
      <c r="PJ66" s="129"/>
      <c r="PK66" s="129"/>
      <c r="PL66" s="129"/>
      <c r="PM66" s="129"/>
      <c r="PN66" s="129"/>
      <c r="PO66" s="129"/>
      <c r="PP66" s="129"/>
      <c r="PQ66" s="129"/>
      <c r="PR66" s="129"/>
      <c r="PS66" s="129"/>
      <c r="PT66" s="129"/>
      <c r="PU66" s="129"/>
      <c r="PV66" s="129"/>
      <c r="PW66" s="129"/>
      <c r="PX66" s="129"/>
      <c r="PY66" s="129"/>
      <c r="PZ66" s="129"/>
      <c r="QA66" s="129"/>
      <c r="QB66" s="129"/>
      <c r="QC66" s="129"/>
      <c r="QD66" s="129"/>
      <c r="QE66" s="129"/>
      <c r="QF66" s="129"/>
      <c r="QG66" s="129"/>
      <c r="QH66" s="129"/>
      <c r="QI66" s="129"/>
      <c r="QJ66" s="129"/>
      <c r="QK66" s="129"/>
      <c r="QL66" s="129"/>
      <c r="QM66" s="129"/>
      <c r="QN66" s="129"/>
      <c r="QO66" s="129"/>
      <c r="QP66" s="129"/>
      <c r="QQ66" s="129"/>
      <c r="QR66" s="129"/>
      <c r="QS66" s="129"/>
      <c r="QT66" s="129"/>
      <c r="QU66" s="129"/>
      <c r="QV66" s="129"/>
      <c r="QW66" s="129"/>
      <c r="QX66" s="129"/>
      <c r="QY66" s="129"/>
      <c r="QZ66" s="129"/>
      <c r="RA66" s="129"/>
      <c r="RB66" s="129"/>
      <c r="RC66" s="129"/>
      <c r="RD66" s="129"/>
      <c r="RE66" s="129"/>
      <c r="RF66" s="129"/>
      <c r="RG66" s="129"/>
      <c r="RH66" s="129"/>
      <c r="RI66" s="129"/>
    </row>
    <row r="67" spans="1:477" s="174" customFormat="1" ht="16">
      <c r="A67" s="137"/>
      <c r="B67" s="124"/>
      <c r="C67" s="1747"/>
      <c r="D67" s="152"/>
      <c r="E67" s="136"/>
      <c r="F67" s="135"/>
      <c r="G67" s="168"/>
      <c r="H67" s="260"/>
      <c r="I67" s="260"/>
      <c r="J67" s="260"/>
      <c r="K67" s="260"/>
      <c r="L67" s="260"/>
      <c r="M67" s="260"/>
      <c r="N67" s="260"/>
      <c r="O67" s="260"/>
      <c r="P67" s="260"/>
      <c r="Q67" s="260"/>
      <c r="R67" s="260"/>
      <c r="S67" s="260"/>
      <c r="T67" s="260"/>
      <c r="U67" s="260"/>
      <c r="V67" s="260"/>
      <c r="W67" s="260"/>
      <c r="X67" s="260"/>
      <c r="Y67" s="260"/>
      <c r="Z67" s="260"/>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129"/>
      <c r="IW67" s="129"/>
      <c r="IX67" s="129"/>
      <c r="IY67" s="129"/>
      <c r="IZ67" s="129"/>
      <c r="JA67" s="129"/>
      <c r="JB67" s="129"/>
      <c r="JC67" s="129"/>
      <c r="JD67" s="129"/>
      <c r="JE67" s="129"/>
      <c r="JF67" s="129"/>
      <c r="JG67" s="129"/>
      <c r="JH67" s="129"/>
      <c r="JI67" s="129"/>
      <c r="JJ67" s="129"/>
      <c r="JK67" s="129"/>
      <c r="JL67" s="129"/>
      <c r="JM67" s="129"/>
      <c r="JN67" s="129"/>
      <c r="JO67" s="129"/>
      <c r="JP67" s="129"/>
      <c r="JQ67" s="129"/>
      <c r="JR67" s="129"/>
      <c r="JS67" s="129"/>
      <c r="JT67" s="129"/>
      <c r="JU67" s="129"/>
      <c r="JV67" s="129"/>
      <c r="JW67" s="129"/>
      <c r="JX67" s="129"/>
      <c r="JY67" s="129"/>
      <c r="JZ67" s="129"/>
      <c r="KA67" s="129"/>
      <c r="KB67" s="129"/>
      <c r="KC67" s="129"/>
      <c r="KD67" s="129"/>
      <c r="KE67" s="129"/>
      <c r="KF67" s="129"/>
      <c r="KG67" s="129"/>
      <c r="KH67" s="129"/>
      <c r="KI67" s="129"/>
      <c r="KJ67" s="129"/>
      <c r="KK67" s="129"/>
      <c r="KL67" s="129"/>
      <c r="KM67" s="129"/>
      <c r="KN67" s="129"/>
      <c r="KO67" s="129"/>
      <c r="KP67" s="129"/>
      <c r="KQ67" s="129"/>
      <c r="KR67" s="129"/>
      <c r="KS67" s="129"/>
      <c r="KT67" s="129"/>
      <c r="KU67" s="129"/>
      <c r="KV67" s="129"/>
      <c r="KW67" s="129"/>
      <c r="KX67" s="129"/>
      <c r="KY67" s="129"/>
      <c r="KZ67" s="129"/>
      <c r="LA67" s="129"/>
      <c r="LB67" s="129"/>
      <c r="LC67" s="129"/>
      <c r="LD67" s="129"/>
      <c r="LE67" s="129"/>
      <c r="LF67" s="129"/>
      <c r="LG67" s="129"/>
      <c r="LH67" s="129"/>
      <c r="LI67" s="129"/>
      <c r="LJ67" s="129"/>
      <c r="LK67" s="129"/>
      <c r="LL67" s="129"/>
      <c r="LM67" s="129"/>
      <c r="LN67" s="129"/>
      <c r="LO67" s="129"/>
      <c r="LP67" s="129"/>
      <c r="LQ67" s="129"/>
      <c r="LR67" s="129"/>
      <c r="LS67" s="129"/>
      <c r="LT67" s="129"/>
      <c r="LU67" s="129"/>
      <c r="LV67" s="129"/>
      <c r="LW67" s="129"/>
      <c r="LX67" s="129"/>
      <c r="LY67" s="129"/>
      <c r="LZ67" s="129"/>
      <c r="MA67" s="129"/>
      <c r="MB67" s="129"/>
      <c r="MC67" s="129"/>
      <c r="MD67" s="129"/>
      <c r="ME67" s="129"/>
      <c r="MF67" s="129"/>
      <c r="MG67" s="129"/>
      <c r="MH67" s="129"/>
      <c r="MI67" s="129"/>
      <c r="MJ67" s="129"/>
      <c r="MK67" s="129"/>
      <c r="ML67" s="129"/>
      <c r="MM67" s="129"/>
      <c r="MN67" s="129"/>
      <c r="MO67" s="129"/>
      <c r="MP67" s="129"/>
      <c r="MQ67" s="129"/>
      <c r="MR67" s="129"/>
      <c r="MS67" s="129"/>
      <c r="MT67" s="129"/>
      <c r="MU67" s="129"/>
      <c r="MV67" s="129"/>
      <c r="MW67" s="129"/>
      <c r="MX67" s="129"/>
      <c r="MY67" s="129"/>
      <c r="MZ67" s="129"/>
      <c r="NA67" s="129"/>
      <c r="NB67" s="129"/>
      <c r="NC67" s="129"/>
      <c r="ND67" s="129"/>
      <c r="NE67" s="129"/>
      <c r="NF67" s="129"/>
      <c r="NG67" s="129"/>
      <c r="NH67" s="129"/>
      <c r="NI67" s="129"/>
      <c r="NJ67" s="129"/>
      <c r="NK67" s="129"/>
      <c r="NL67" s="129"/>
      <c r="NM67" s="129"/>
      <c r="NN67" s="129"/>
      <c r="NO67" s="129"/>
      <c r="NP67" s="129"/>
      <c r="NQ67" s="129"/>
      <c r="NR67" s="129"/>
      <c r="NS67" s="129"/>
      <c r="NT67" s="129"/>
      <c r="NU67" s="129"/>
      <c r="NV67" s="129"/>
      <c r="NW67" s="129"/>
      <c r="NX67" s="129"/>
      <c r="NY67" s="129"/>
      <c r="NZ67" s="129"/>
      <c r="OA67" s="129"/>
      <c r="OB67" s="129"/>
      <c r="OC67" s="129"/>
      <c r="OD67" s="129"/>
      <c r="OE67" s="129"/>
      <c r="OF67" s="129"/>
      <c r="OG67" s="129"/>
      <c r="OH67" s="129"/>
      <c r="OI67" s="129"/>
      <c r="OJ67" s="129"/>
      <c r="OK67" s="129"/>
      <c r="OL67" s="129"/>
      <c r="OM67" s="129"/>
      <c r="ON67" s="129"/>
      <c r="OO67" s="129"/>
      <c r="OP67" s="129"/>
      <c r="OQ67" s="129"/>
      <c r="OR67" s="129"/>
      <c r="OS67" s="129"/>
      <c r="OT67" s="129"/>
      <c r="OU67" s="129"/>
      <c r="OV67" s="129"/>
      <c r="OW67" s="129"/>
      <c r="OX67" s="129"/>
      <c r="OY67" s="129"/>
      <c r="OZ67" s="129"/>
      <c r="PA67" s="129"/>
      <c r="PB67" s="129"/>
      <c r="PC67" s="129"/>
      <c r="PD67" s="129"/>
      <c r="PE67" s="129"/>
      <c r="PF67" s="129"/>
      <c r="PG67" s="129"/>
      <c r="PH67" s="129"/>
      <c r="PI67" s="129"/>
      <c r="PJ67" s="129"/>
      <c r="PK67" s="129"/>
      <c r="PL67" s="129"/>
      <c r="PM67" s="129"/>
      <c r="PN67" s="129"/>
      <c r="PO67" s="129"/>
      <c r="PP67" s="129"/>
      <c r="PQ67" s="129"/>
      <c r="PR67" s="129"/>
      <c r="PS67" s="129"/>
      <c r="PT67" s="129"/>
      <c r="PU67" s="129"/>
      <c r="PV67" s="129"/>
      <c r="PW67" s="129"/>
      <c r="PX67" s="129"/>
      <c r="PY67" s="129"/>
      <c r="PZ67" s="129"/>
      <c r="QA67" s="129"/>
      <c r="QB67" s="129"/>
      <c r="QC67" s="129"/>
      <c r="QD67" s="129"/>
      <c r="QE67" s="129"/>
      <c r="QF67" s="129"/>
      <c r="QG67" s="129"/>
      <c r="QH67" s="129"/>
      <c r="QI67" s="129"/>
      <c r="QJ67" s="129"/>
      <c r="QK67" s="129"/>
      <c r="QL67" s="129"/>
      <c r="QM67" s="129"/>
      <c r="QN67" s="129"/>
      <c r="QO67" s="129"/>
      <c r="QP67" s="129"/>
      <c r="QQ67" s="129"/>
      <c r="QR67" s="129"/>
      <c r="QS67" s="129"/>
      <c r="QT67" s="129"/>
      <c r="QU67" s="129"/>
      <c r="QV67" s="129"/>
      <c r="QW67" s="129"/>
      <c r="QX67" s="129"/>
      <c r="QY67" s="129"/>
      <c r="QZ67" s="129"/>
      <c r="RA67" s="129"/>
      <c r="RB67" s="129"/>
      <c r="RC67" s="129"/>
      <c r="RD67" s="129"/>
      <c r="RE67" s="129"/>
      <c r="RF67" s="129"/>
      <c r="RG67" s="129"/>
      <c r="RH67" s="129"/>
      <c r="RI67" s="129"/>
    </row>
    <row r="68" spans="1:477" s="174" customFormat="1" ht="252">
      <c r="A68" s="137" t="s">
        <v>210</v>
      </c>
      <c r="B68" s="161" t="s">
        <v>209</v>
      </c>
      <c r="C68" s="160"/>
      <c r="D68" s="159"/>
      <c r="E68" s="136"/>
      <c r="F68" s="135"/>
      <c r="G68" s="168"/>
      <c r="H68" s="260"/>
      <c r="I68" s="260"/>
      <c r="J68" s="260"/>
      <c r="K68" s="260"/>
      <c r="L68" s="260"/>
      <c r="M68" s="260"/>
      <c r="N68" s="260"/>
      <c r="O68" s="260"/>
      <c r="P68" s="260"/>
      <c r="Q68" s="260"/>
      <c r="R68" s="260"/>
      <c r="S68" s="260"/>
      <c r="T68" s="260"/>
      <c r="U68" s="260"/>
      <c r="V68" s="260"/>
      <c r="W68" s="260"/>
      <c r="X68" s="260"/>
      <c r="Y68" s="260"/>
      <c r="Z68" s="260"/>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129"/>
      <c r="GB68" s="129"/>
      <c r="GC68" s="129"/>
      <c r="GD68" s="129"/>
      <c r="GE68" s="129"/>
      <c r="GF68" s="129"/>
      <c r="GG68" s="129"/>
      <c r="GH68" s="129"/>
      <c r="GI68" s="129"/>
      <c r="GJ68" s="129"/>
      <c r="GK68" s="129"/>
      <c r="GL68" s="129"/>
      <c r="GM68" s="129"/>
      <c r="GN68" s="129"/>
      <c r="GO68" s="129"/>
      <c r="GP68" s="129"/>
      <c r="GQ68" s="129"/>
      <c r="GR68" s="129"/>
      <c r="GS68" s="129"/>
      <c r="GT68" s="129"/>
      <c r="GU68" s="129"/>
      <c r="GV68" s="129"/>
      <c r="GW68" s="129"/>
      <c r="GX68" s="129"/>
      <c r="GY68" s="129"/>
      <c r="GZ68" s="129"/>
      <c r="HA68" s="129"/>
      <c r="HB68" s="129"/>
      <c r="HC68" s="129"/>
      <c r="HD68" s="129"/>
      <c r="HE68" s="129"/>
      <c r="HF68" s="129"/>
      <c r="HG68" s="129"/>
      <c r="HH68" s="129"/>
      <c r="HI68" s="129"/>
      <c r="HJ68" s="129"/>
      <c r="HK68" s="129"/>
      <c r="HL68" s="129"/>
      <c r="HM68" s="129"/>
      <c r="HN68" s="129"/>
      <c r="HO68" s="129"/>
      <c r="HP68" s="129"/>
      <c r="HQ68" s="129"/>
      <c r="HR68" s="129"/>
      <c r="HS68" s="129"/>
      <c r="HT68" s="129"/>
      <c r="HU68" s="129"/>
      <c r="HV68" s="129"/>
      <c r="HW68" s="129"/>
      <c r="HX68" s="129"/>
      <c r="HY68" s="129"/>
      <c r="HZ68" s="129"/>
      <c r="IA68" s="129"/>
      <c r="IB68" s="129"/>
      <c r="IC68" s="129"/>
      <c r="ID68" s="129"/>
      <c r="IE68" s="129"/>
      <c r="IF68" s="129"/>
      <c r="IG68" s="129"/>
      <c r="IH68" s="129"/>
      <c r="II68" s="129"/>
      <c r="IJ68" s="129"/>
      <c r="IK68" s="129"/>
      <c r="IL68" s="129"/>
      <c r="IM68" s="129"/>
      <c r="IN68" s="129"/>
      <c r="IO68" s="129"/>
      <c r="IP68" s="129"/>
      <c r="IQ68" s="129"/>
      <c r="IR68" s="129"/>
      <c r="IS68" s="129"/>
      <c r="IT68" s="129"/>
      <c r="IU68" s="129"/>
      <c r="IV68" s="129"/>
      <c r="IW68" s="129"/>
      <c r="IX68" s="129"/>
      <c r="IY68" s="129"/>
      <c r="IZ68" s="129"/>
      <c r="JA68" s="129"/>
      <c r="JB68" s="129"/>
      <c r="JC68" s="129"/>
      <c r="JD68" s="129"/>
      <c r="JE68" s="129"/>
      <c r="JF68" s="129"/>
      <c r="JG68" s="129"/>
      <c r="JH68" s="129"/>
      <c r="JI68" s="129"/>
      <c r="JJ68" s="129"/>
      <c r="JK68" s="129"/>
      <c r="JL68" s="129"/>
      <c r="JM68" s="129"/>
      <c r="JN68" s="129"/>
      <c r="JO68" s="129"/>
      <c r="JP68" s="129"/>
      <c r="JQ68" s="129"/>
      <c r="JR68" s="129"/>
      <c r="JS68" s="129"/>
      <c r="JT68" s="129"/>
      <c r="JU68" s="129"/>
      <c r="JV68" s="129"/>
      <c r="JW68" s="129"/>
      <c r="JX68" s="129"/>
      <c r="JY68" s="129"/>
      <c r="JZ68" s="129"/>
      <c r="KA68" s="129"/>
      <c r="KB68" s="129"/>
      <c r="KC68" s="129"/>
      <c r="KD68" s="129"/>
      <c r="KE68" s="129"/>
      <c r="KF68" s="129"/>
      <c r="KG68" s="129"/>
      <c r="KH68" s="129"/>
      <c r="KI68" s="129"/>
      <c r="KJ68" s="129"/>
      <c r="KK68" s="129"/>
      <c r="KL68" s="129"/>
      <c r="KM68" s="129"/>
      <c r="KN68" s="129"/>
      <c r="KO68" s="129"/>
      <c r="KP68" s="129"/>
      <c r="KQ68" s="129"/>
      <c r="KR68" s="129"/>
      <c r="KS68" s="129"/>
      <c r="KT68" s="129"/>
      <c r="KU68" s="129"/>
      <c r="KV68" s="129"/>
      <c r="KW68" s="129"/>
      <c r="KX68" s="129"/>
      <c r="KY68" s="129"/>
      <c r="KZ68" s="129"/>
      <c r="LA68" s="129"/>
      <c r="LB68" s="129"/>
      <c r="LC68" s="129"/>
      <c r="LD68" s="129"/>
      <c r="LE68" s="129"/>
      <c r="LF68" s="129"/>
      <c r="LG68" s="129"/>
      <c r="LH68" s="129"/>
      <c r="LI68" s="129"/>
      <c r="LJ68" s="129"/>
      <c r="LK68" s="129"/>
      <c r="LL68" s="129"/>
      <c r="LM68" s="129"/>
      <c r="LN68" s="129"/>
      <c r="LO68" s="129"/>
      <c r="LP68" s="129"/>
      <c r="LQ68" s="129"/>
      <c r="LR68" s="129"/>
      <c r="LS68" s="129"/>
      <c r="LT68" s="129"/>
      <c r="LU68" s="129"/>
      <c r="LV68" s="129"/>
      <c r="LW68" s="129"/>
      <c r="LX68" s="129"/>
      <c r="LY68" s="129"/>
      <c r="LZ68" s="129"/>
      <c r="MA68" s="129"/>
      <c r="MB68" s="129"/>
      <c r="MC68" s="129"/>
      <c r="MD68" s="129"/>
      <c r="ME68" s="129"/>
      <c r="MF68" s="129"/>
      <c r="MG68" s="129"/>
      <c r="MH68" s="129"/>
      <c r="MI68" s="129"/>
      <c r="MJ68" s="129"/>
      <c r="MK68" s="129"/>
      <c r="ML68" s="129"/>
      <c r="MM68" s="129"/>
      <c r="MN68" s="129"/>
      <c r="MO68" s="129"/>
      <c r="MP68" s="129"/>
      <c r="MQ68" s="129"/>
      <c r="MR68" s="129"/>
      <c r="MS68" s="129"/>
      <c r="MT68" s="129"/>
      <c r="MU68" s="129"/>
      <c r="MV68" s="129"/>
      <c r="MW68" s="129"/>
      <c r="MX68" s="129"/>
      <c r="MY68" s="129"/>
      <c r="MZ68" s="129"/>
      <c r="NA68" s="129"/>
      <c r="NB68" s="129"/>
      <c r="NC68" s="129"/>
      <c r="ND68" s="129"/>
      <c r="NE68" s="129"/>
      <c r="NF68" s="129"/>
      <c r="NG68" s="129"/>
      <c r="NH68" s="129"/>
      <c r="NI68" s="129"/>
      <c r="NJ68" s="129"/>
      <c r="NK68" s="129"/>
      <c r="NL68" s="129"/>
      <c r="NM68" s="129"/>
      <c r="NN68" s="129"/>
      <c r="NO68" s="129"/>
      <c r="NP68" s="129"/>
      <c r="NQ68" s="129"/>
      <c r="NR68" s="129"/>
      <c r="NS68" s="129"/>
      <c r="NT68" s="129"/>
      <c r="NU68" s="129"/>
      <c r="NV68" s="129"/>
      <c r="NW68" s="129"/>
      <c r="NX68" s="129"/>
      <c r="NY68" s="129"/>
      <c r="NZ68" s="129"/>
      <c r="OA68" s="129"/>
      <c r="OB68" s="129"/>
      <c r="OC68" s="129"/>
      <c r="OD68" s="129"/>
      <c r="OE68" s="129"/>
      <c r="OF68" s="129"/>
      <c r="OG68" s="129"/>
      <c r="OH68" s="129"/>
      <c r="OI68" s="129"/>
      <c r="OJ68" s="129"/>
      <c r="OK68" s="129"/>
      <c r="OL68" s="129"/>
      <c r="OM68" s="129"/>
      <c r="ON68" s="129"/>
      <c r="OO68" s="129"/>
      <c r="OP68" s="129"/>
      <c r="OQ68" s="129"/>
      <c r="OR68" s="129"/>
      <c r="OS68" s="129"/>
      <c r="OT68" s="129"/>
      <c r="OU68" s="129"/>
      <c r="OV68" s="129"/>
      <c r="OW68" s="129"/>
      <c r="OX68" s="129"/>
      <c r="OY68" s="129"/>
      <c r="OZ68" s="129"/>
      <c r="PA68" s="129"/>
      <c r="PB68" s="129"/>
      <c r="PC68" s="129"/>
      <c r="PD68" s="129"/>
      <c r="PE68" s="129"/>
      <c r="PF68" s="129"/>
      <c r="PG68" s="129"/>
      <c r="PH68" s="129"/>
      <c r="PI68" s="129"/>
      <c r="PJ68" s="129"/>
      <c r="PK68" s="129"/>
      <c r="PL68" s="129"/>
      <c r="PM68" s="129"/>
      <c r="PN68" s="129"/>
      <c r="PO68" s="129"/>
      <c r="PP68" s="129"/>
      <c r="PQ68" s="129"/>
      <c r="PR68" s="129"/>
      <c r="PS68" s="129"/>
      <c r="PT68" s="129"/>
      <c r="PU68" s="129"/>
      <c r="PV68" s="129"/>
      <c r="PW68" s="129"/>
      <c r="PX68" s="129"/>
      <c r="PY68" s="129"/>
      <c r="PZ68" s="129"/>
      <c r="QA68" s="129"/>
      <c r="QB68" s="129"/>
      <c r="QC68" s="129"/>
      <c r="QD68" s="129"/>
      <c r="QE68" s="129"/>
      <c r="QF68" s="129"/>
      <c r="QG68" s="129"/>
      <c r="QH68" s="129"/>
      <c r="QI68" s="129"/>
      <c r="QJ68" s="129"/>
      <c r="QK68" s="129"/>
      <c r="QL68" s="129"/>
      <c r="QM68" s="129"/>
      <c r="QN68" s="129"/>
      <c r="QO68" s="129"/>
      <c r="QP68" s="129"/>
      <c r="QQ68" s="129"/>
      <c r="QR68" s="129"/>
      <c r="QS68" s="129"/>
      <c r="QT68" s="129"/>
      <c r="QU68" s="129"/>
      <c r="QV68" s="129"/>
      <c r="QW68" s="129"/>
      <c r="QX68" s="129"/>
      <c r="QY68" s="129"/>
      <c r="QZ68" s="129"/>
      <c r="RA68" s="129"/>
      <c r="RB68" s="129"/>
      <c r="RC68" s="129"/>
      <c r="RD68" s="129"/>
      <c r="RE68" s="129"/>
      <c r="RF68" s="129"/>
      <c r="RG68" s="129"/>
      <c r="RH68" s="129"/>
      <c r="RI68" s="129"/>
    </row>
    <row r="69" spans="1:477" s="129" customFormat="1" ht="16">
      <c r="A69" s="137"/>
      <c r="B69" s="146"/>
      <c r="C69" s="1825" t="s">
        <v>7</v>
      </c>
      <c r="D69" s="162">
        <v>10</v>
      </c>
      <c r="E69" s="136"/>
      <c r="F69" s="158"/>
      <c r="G69" s="125"/>
      <c r="H69" s="124"/>
      <c r="I69" s="260"/>
      <c r="J69" s="260"/>
      <c r="K69" s="260"/>
      <c r="L69" s="260"/>
      <c r="M69" s="260"/>
      <c r="N69" s="260"/>
      <c r="O69" s="260"/>
      <c r="P69" s="260"/>
      <c r="Q69" s="260"/>
      <c r="R69" s="260"/>
      <c r="S69" s="260"/>
      <c r="T69" s="260"/>
      <c r="U69" s="260"/>
      <c r="V69" s="260"/>
      <c r="W69" s="260"/>
      <c r="X69" s="260"/>
      <c r="Y69" s="260"/>
      <c r="Z69" s="260"/>
    </row>
    <row r="70" spans="1:477" s="129" customFormat="1" ht="16">
      <c r="A70" s="137"/>
      <c r="B70" s="146"/>
      <c r="C70" s="1825"/>
      <c r="D70" s="162"/>
      <c r="E70" s="136"/>
      <c r="F70" s="141"/>
      <c r="G70" s="125"/>
      <c r="H70" s="124"/>
      <c r="I70" s="124"/>
      <c r="J70" s="124"/>
      <c r="K70" s="124"/>
      <c r="L70" s="124"/>
      <c r="M70" s="124"/>
      <c r="N70" s="124"/>
      <c r="O70" s="124"/>
      <c r="P70" s="124"/>
      <c r="Q70" s="124"/>
      <c r="R70" s="124"/>
      <c r="S70" s="124"/>
      <c r="T70" s="124"/>
      <c r="U70" s="124"/>
      <c r="V70" s="124"/>
      <c r="W70" s="124"/>
      <c r="X70" s="124"/>
      <c r="Y70" s="124"/>
      <c r="Z70" s="124"/>
    </row>
    <row r="71" spans="1:477" s="129" customFormat="1" ht="120" customHeight="1">
      <c r="A71" s="137" t="s">
        <v>208</v>
      </c>
      <c r="B71" s="161" t="s">
        <v>207</v>
      </c>
      <c r="C71" s="160"/>
      <c r="D71" s="159"/>
      <c r="E71" s="136"/>
      <c r="F71" s="135"/>
      <c r="G71" s="125"/>
      <c r="H71" s="124"/>
      <c r="I71" s="124"/>
      <c r="J71" s="124"/>
      <c r="K71" s="124"/>
      <c r="L71" s="124"/>
      <c r="M71" s="124"/>
      <c r="N71" s="124"/>
      <c r="O71" s="124"/>
      <c r="P71" s="124"/>
      <c r="Q71" s="124"/>
      <c r="R71" s="124"/>
      <c r="S71" s="124"/>
      <c r="T71" s="124"/>
      <c r="U71" s="124"/>
      <c r="V71" s="124"/>
      <c r="W71" s="124"/>
      <c r="X71" s="124"/>
      <c r="Y71" s="124"/>
      <c r="Z71" s="124"/>
    </row>
    <row r="72" spans="1:477" s="129" customFormat="1" ht="17">
      <c r="A72" s="137"/>
      <c r="B72" s="146"/>
      <c r="C72" s="2029" t="s">
        <v>190</v>
      </c>
      <c r="D72" s="145">
        <v>30</v>
      </c>
      <c r="E72" s="136"/>
      <c r="F72" s="158"/>
      <c r="G72" s="125"/>
      <c r="H72" s="124"/>
      <c r="I72" s="124"/>
      <c r="J72" s="124"/>
      <c r="K72" s="124"/>
      <c r="L72" s="124"/>
      <c r="M72" s="124"/>
      <c r="N72" s="124"/>
      <c r="O72" s="124"/>
      <c r="P72" s="124"/>
      <c r="Q72" s="124"/>
      <c r="R72" s="124"/>
      <c r="S72" s="124"/>
      <c r="T72" s="124"/>
      <c r="U72" s="124"/>
      <c r="V72" s="124"/>
      <c r="W72" s="124"/>
      <c r="X72" s="124"/>
      <c r="Y72" s="124"/>
      <c r="Z72" s="124"/>
    </row>
    <row r="73" spans="1:477" s="129" customFormat="1" ht="17" thickBot="1">
      <c r="A73" s="137"/>
      <c r="B73" s="146"/>
      <c r="C73" s="160"/>
      <c r="D73" s="145"/>
      <c r="E73" s="136"/>
      <c r="F73" s="141"/>
      <c r="G73" s="125"/>
      <c r="H73" s="124"/>
      <c r="I73" s="124"/>
      <c r="J73" s="124"/>
      <c r="K73" s="124"/>
      <c r="L73" s="124"/>
      <c r="M73" s="124"/>
      <c r="N73" s="124"/>
      <c r="O73" s="124"/>
      <c r="P73" s="124"/>
      <c r="Q73" s="124"/>
      <c r="R73" s="124"/>
      <c r="S73" s="124"/>
      <c r="T73" s="124"/>
      <c r="U73" s="124"/>
      <c r="V73" s="124"/>
      <c r="W73" s="124"/>
      <c r="X73" s="124"/>
      <c r="Y73" s="124"/>
      <c r="Z73" s="124"/>
    </row>
    <row r="74" spans="1:477" s="129" customFormat="1" ht="17">
      <c r="A74" s="990"/>
      <c r="B74" s="991" t="s">
        <v>206</v>
      </c>
      <c r="C74" s="2030"/>
      <c r="D74" s="992"/>
      <c r="E74" s="1000"/>
      <c r="F74" s="1003">
        <f>SUM(F69:F73)</f>
        <v>0</v>
      </c>
      <c r="G74" s="125"/>
      <c r="H74" s="124"/>
      <c r="I74" s="124"/>
      <c r="J74" s="124"/>
      <c r="K74" s="124"/>
      <c r="L74" s="124"/>
      <c r="M74" s="124"/>
      <c r="N74" s="124"/>
      <c r="O74" s="124"/>
      <c r="P74" s="124"/>
      <c r="Q74" s="124"/>
      <c r="R74" s="124"/>
      <c r="S74" s="124"/>
      <c r="T74" s="124"/>
      <c r="U74" s="124"/>
      <c r="V74" s="124"/>
      <c r="W74" s="124"/>
      <c r="X74" s="124"/>
      <c r="Y74" s="124"/>
      <c r="Z74" s="124"/>
    </row>
    <row r="75" spans="1:477" s="129" customFormat="1" ht="16">
      <c r="A75" s="137"/>
      <c r="B75" s="124"/>
      <c r="C75" s="1747"/>
      <c r="D75" s="152"/>
      <c r="E75" s="136"/>
      <c r="F75" s="135"/>
      <c r="G75" s="125"/>
      <c r="H75" s="124"/>
      <c r="I75" s="124"/>
      <c r="J75" s="124"/>
      <c r="K75" s="124"/>
      <c r="L75" s="124"/>
      <c r="M75" s="124"/>
      <c r="N75" s="124"/>
      <c r="O75" s="124"/>
      <c r="P75" s="124"/>
      <c r="Q75" s="124"/>
      <c r="R75" s="124"/>
      <c r="S75" s="124"/>
      <c r="T75" s="124"/>
      <c r="U75" s="124"/>
      <c r="V75" s="124"/>
      <c r="W75" s="124"/>
      <c r="X75" s="124"/>
      <c r="Y75" s="124"/>
      <c r="Z75" s="124"/>
    </row>
    <row r="76" spans="1:477" s="129" customFormat="1" ht="17">
      <c r="A76" s="988" t="s">
        <v>205</v>
      </c>
      <c r="B76" s="989" t="s">
        <v>204</v>
      </c>
      <c r="C76" s="1824" t="s">
        <v>182</v>
      </c>
      <c r="D76" s="999"/>
      <c r="E76" s="997"/>
      <c r="F76" s="997"/>
      <c r="G76" s="125"/>
      <c r="H76" s="124"/>
      <c r="I76" s="124"/>
      <c r="J76" s="124"/>
      <c r="K76" s="124"/>
      <c r="L76" s="124"/>
      <c r="M76" s="124"/>
      <c r="N76" s="124"/>
      <c r="O76" s="124"/>
      <c r="P76" s="124"/>
      <c r="Q76" s="124"/>
      <c r="R76" s="124"/>
      <c r="S76" s="124"/>
      <c r="T76" s="124"/>
      <c r="U76" s="124"/>
      <c r="V76" s="124"/>
      <c r="W76" s="124"/>
      <c r="X76" s="124"/>
      <c r="Y76" s="124"/>
      <c r="Z76" s="124"/>
    </row>
    <row r="77" spans="1:477" s="129" customFormat="1" ht="16">
      <c r="A77" s="137"/>
      <c r="B77" s="124"/>
      <c r="C77" s="1747"/>
      <c r="D77" s="152"/>
      <c r="E77" s="136"/>
      <c r="F77" s="135"/>
      <c r="G77" s="125"/>
      <c r="H77" s="124"/>
      <c r="I77" s="124"/>
      <c r="J77" s="124"/>
      <c r="K77" s="124"/>
      <c r="L77" s="124"/>
      <c r="M77" s="124"/>
      <c r="N77" s="124"/>
      <c r="O77" s="124"/>
      <c r="P77" s="124"/>
      <c r="Q77" s="124"/>
      <c r="R77" s="124"/>
      <c r="S77" s="124"/>
      <c r="T77" s="124"/>
      <c r="U77" s="124"/>
      <c r="V77" s="124"/>
      <c r="W77" s="124"/>
      <c r="X77" s="124"/>
      <c r="Y77" s="124"/>
      <c r="Z77" s="124"/>
    </row>
    <row r="78" spans="1:477" s="129" customFormat="1" ht="140">
      <c r="A78" s="157" t="s">
        <v>203</v>
      </c>
      <c r="B78" s="156" t="s">
        <v>1179</v>
      </c>
      <c r="C78" s="2029"/>
      <c r="D78" s="153"/>
      <c r="E78" s="136"/>
      <c r="F78" s="141"/>
      <c r="G78" s="125"/>
      <c r="H78" s="124"/>
      <c r="I78" s="124"/>
      <c r="J78" s="124"/>
      <c r="K78" s="124"/>
      <c r="L78" s="124"/>
      <c r="M78" s="124"/>
      <c r="N78" s="124"/>
      <c r="O78" s="124"/>
      <c r="P78" s="124"/>
      <c r="Q78" s="124"/>
      <c r="R78" s="124"/>
      <c r="S78" s="124"/>
      <c r="T78" s="124"/>
      <c r="U78" s="124"/>
      <c r="V78" s="124"/>
      <c r="W78" s="124"/>
      <c r="X78" s="124"/>
      <c r="Y78" s="124"/>
      <c r="Z78" s="124"/>
    </row>
    <row r="79" spans="1:477" s="129" customFormat="1" ht="17">
      <c r="A79" s="157"/>
      <c r="B79" s="156" t="s">
        <v>202</v>
      </c>
      <c r="C79" s="2029" t="s">
        <v>7</v>
      </c>
      <c r="D79" s="153">
        <v>1</v>
      </c>
      <c r="E79" s="136"/>
      <c r="F79" s="141"/>
      <c r="G79" s="125"/>
      <c r="H79" s="124"/>
      <c r="I79" s="124"/>
      <c r="J79" s="124"/>
      <c r="K79" s="124"/>
      <c r="L79" s="124"/>
      <c r="M79" s="124"/>
      <c r="N79" s="124"/>
      <c r="O79" s="124"/>
      <c r="P79" s="124"/>
      <c r="Q79" s="124"/>
      <c r="R79" s="124"/>
      <c r="S79" s="124"/>
      <c r="T79" s="124"/>
      <c r="U79" s="124"/>
      <c r="V79" s="124"/>
      <c r="W79" s="124"/>
      <c r="X79" s="124"/>
      <c r="Y79" s="124"/>
      <c r="Z79" s="124"/>
    </row>
    <row r="80" spans="1:477" s="129" customFormat="1" ht="17">
      <c r="A80" s="157"/>
      <c r="B80" s="156" t="s">
        <v>201</v>
      </c>
      <c r="C80" s="2029" t="s">
        <v>7</v>
      </c>
      <c r="D80" s="153">
        <v>1</v>
      </c>
      <c r="E80" s="136"/>
      <c r="F80" s="141"/>
      <c r="G80" s="125"/>
      <c r="H80" s="124"/>
      <c r="I80" s="124"/>
      <c r="J80" s="124"/>
      <c r="K80" s="124"/>
      <c r="L80" s="124"/>
      <c r="M80" s="124"/>
      <c r="N80" s="124"/>
      <c r="O80" s="124"/>
      <c r="P80" s="124"/>
      <c r="Q80" s="124"/>
      <c r="R80" s="124"/>
      <c r="S80" s="124"/>
      <c r="T80" s="124"/>
      <c r="U80" s="124"/>
      <c r="V80" s="124"/>
      <c r="W80" s="124"/>
      <c r="X80" s="124"/>
      <c r="Y80" s="124"/>
      <c r="Z80" s="124"/>
    </row>
    <row r="81" spans="1:26" s="129" customFormat="1" ht="16">
      <c r="A81" s="137"/>
      <c r="B81" s="124"/>
      <c r="C81" s="1747"/>
      <c r="D81" s="154"/>
      <c r="E81" s="136"/>
      <c r="F81" s="135"/>
      <c r="G81" s="125"/>
      <c r="H81" s="124"/>
      <c r="I81" s="124"/>
      <c r="J81" s="124"/>
      <c r="K81" s="124"/>
      <c r="L81" s="124"/>
      <c r="M81" s="124"/>
      <c r="N81" s="124"/>
      <c r="O81" s="124"/>
      <c r="P81" s="124"/>
      <c r="Q81" s="124"/>
      <c r="R81" s="124"/>
      <c r="S81" s="124"/>
      <c r="T81" s="124"/>
      <c r="U81" s="124"/>
      <c r="V81" s="124"/>
      <c r="W81" s="124"/>
      <c r="X81" s="124"/>
      <c r="Y81" s="124"/>
      <c r="Z81" s="124"/>
    </row>
    <row r="82" spans="1:26" s="129" customFormat="1" ht="16">
      <c r="A82" s="155" t="s">
        <v>200</v>
      </c>
      <c r="B82" s="146" t="s">
        <v>199</v>
      </c>
      <c r="C82" s="1747"/>
      <c r="D82" s="154"/>
      <c r="E82" s="136"/>
      <c r="F82" s="135"/>
      <c r="G82" s="125"/>
      <c r="H82" s="124"/>
      <c r="I82" s="124"/>
      <c r="J82" s="124"/>
      <c r="K82" s="124"/>
      <c r="L82" s="124"/>
      <c r="M82" s="124"/>
      <c r="N82" s="124"/>
      <c r="O82" s="124"/>
      <c r="P82" s="124"/>
      <c r="Q82" s="124"/>
      <c r="R82" s="124"/>
      <c r="S82" s="124"/>
      <c r="T82" s="124"/>
      <c r="U82" s="124"/>
      <c r="V82" s="124"/>
      <c r="W82" s="124"/>
      <c r="X82" s="124"/>
      <c r="Y82" s="124"/>
      <c r="Z82" s="124"/>
    </row>
    <row r="83" spans="1:26" s="129" customFormat="1" ht="16">
      <c r="A83" s="147"/>
      <c r="B83" s="146" t="s">
        <v>198</v>
      </c>
      <c r="C83" s="160" t="s">
        <v>196</v>
      </c>
      <c r="D83" s="153">
        <v>15</v>
      </c>
      <c r="E83" s="136"/>
      <c r="F83" s="135"/>
      <c r="G83" s="125"/>
      <c r="H83" s="124"/>
      <c r="I83" s="124"/>
      <c r="J83" s="124"/>
      <c r="K83" s="124"/>
      <c r="L83" s="124"/>
      <c r="M83" s="124"/>
      <c r="N83" s="124"/>
      <c r="O83" s="124"/>
      <c r="P83" s="124"/>
      <c r="Q83" s="124"/>
      <c r="R83" s="124"/>
      <c r="S83" s="124"/>
      <c r="T83" s="124"/>
      <c r="U83" s="124"/>
      <c r="V83" s="124"/>
      <c r="W83" s="124"/>
      <c r="X83" s="124"/>
      <c r="Y83" s="124"/>
      <c r="Z83" s="124"/>
    </row>
    <row r="84" spans="1:26" s="129" customFormat="1" ht="16">
      <c r="A84" s="147"/>
      <c r="B84" s="146" t="s">
        <v>197</v>
      </c>
      <c r="C84" s="160" t="s">
        <v>196</v>
      </c>
      <c r="D84" s="153">
        <v>10</v>
      </c>
      <c r="E84" s="136"/>
      <c r="F84" s="135"/>
      <c r="G84" s="125"/>
      <c r="H84" s="124"/>
      <c r="I84" s="124"/>
      <c r="J84" s="124"/>
      <c r="K84" s="124"/>
      <c r="L84" s="124"/>
      <c r="M84" s="124"/>
      <c r="N84" s="124"/>
      <c r="O84" s="124"/>
      <c r="P84" s="124"/>
      <c r="Q84" s="124"/>
      <c r="R84" s="124"/>
      <c r="S84" s="124"/>
      <c r="T84" s="124"/>
      <c r="U84" s="124"/>
      <c r="V84" s="124"/>
      <c r="W84" s="124"/>
      <c r="X84" s="124"/>
      <c r="Y84" s="124"/>
      <c r="Z84" s="124"/>
    </row>
    <row r="85" spans="1:26" s="129" customFormat="1" ht="16">
      <c r="A85" s="147"/>
      <c r="B85" s="146" t="s">
        <v>195</v>
      </c>
      <c r="C85" s="160" t="s">
        <v>7</v>
      </c>
      <c r="D85" s="153">
        <v>4</v>
      </c>
      <c r="E85" s="136"/>
      <c r="F85" s="135"/>
      <c r="G85" s="125"/>
      <c r="H85" s="124"/>
      <c r="I85" s="124"/>
      <c r="J85" s="124"/>
      <c r="K85" s="124"/>
      <c r="L85" s="124"/>
      <c r="M85" s="124"/>
      <c r="N85" s="124"/>
      <c r="O85" s="124"/>
      <c r="P85" s="124"/>
      <c r="Q85" s="124"/>
      <c r="R85" s="124"/>
      <c r="S85" s="124"/>
      <c r="T85" s="124"/>
      <c r="U85" s="124"/>
      <c r="V85" s="124"/>
      <c r="W85" s="124"/>
      <c r="X85" s="124"/>
      <c r="Y85" s="124"/>
      <c r="Z85" s="124"/>
    </row>
    <row r="86" spans="1:26" s="129" customFormat="1" ht="16">
      <c r="A86" s="147"/>
      <c r="B86" s="146" t="s">
        <v>194</v>
      </c>
      <c r="C86" s="160" t="s">
        <v>193</v>
      </c>
      <c r="D86" s="153">
        <v>48</v>
      </c>
      <c r="E86" s="136"/>
      <c r="F86" s="135"/>
      <c r="G86" s="125"/>
      <c r="H86" s="124"/>
      <c r="I86" s="124"/>
      <c r="J86" s="124"/>
      <c r="K86" s="124"/>
      <c r="L86" s="124"/>
      <c r="M86" s="124"/>
      <c r="N86" s="124"/>
      <c r="O86" s="124"/>
      <c r="P86" s="124"/>
      <c r="Q86" s="124"/>
      <c r="R86" s="124"/>
      <c r="S86" s="124"/>
      <c r="T86" s="124"/>
      <c r="U86" s="124"/>
      <c r="V86" s="124"/>
      <c r="W86" s="124"/>
      <c r="X86" s="124"/>
      <c r="Y86" s="124"/>
      <c r="Z86" s="124"/>
    </row>
    <row r="87" spans="1:26" s="129" customFormat="1" ht="16">
      <c r="A87" s="137"/>
      <c r="B87" s="124"/>
      <c r="C87" s="1747"/>
      <c r="D87" s="152"/>
      <c r="E87" s="136"/>
      <c r="F87" s="135"/>
      <c r="G87" s="125"/>
      <c r="H87" s="124"/>
      <c r="I87" s="124"/>
      <c r="J87" s="124"/>
      <c r="K87" s="124"/>
      <c r="L87" s="124"/>
      <c r="M87" s="124"/>
      <c r="N87" s="124"/>
      <c r="O87" s="124"/>
      <c r="P87" s="124"/>
      <c r="Q87" s="124"/>
      <c r="R87" s="124"/>
      <c r="S87" s="124"/>
      <c r="T87" s="124"/>
      <c r="U87" s="124"/>
      <c r="V87" s="124"/>
      <c r="W87" s="124"/>
      <c r="X87" s="124"/>
      <c r="Y87" s="124"/>
      <c r="Z87" s="124"/>
    </row>
    <row r="88" spans="1:26" s="129" customFormat="1" ht="34">
      <c r="A88" s="151" t="s">
        <v>192</v>
      </c>
      <c r="B88" s="149" t="s">
        <v>191</v>
      </c>
      <c r="C88" s="2029"/>
      <c r="D88" s="150"/>
      <c r="E88" s="148"/>
      <c r="F88" s="148"/>
      <c r="G88" s="125"/>
      <c r="H88" s="124"/>
      <c r="I88" s="124"/>
      <c r="J88" s="124"/>
      <c r="K88" s="124"/>
      <c r="L88" s="124"/>
      <c r="M88" s="124"/>
      <c r="N88" s="124"/>
      <c r="O88" s="124"/>
      <c r="P88" s="124"/>
      <c r="Q88" s="124"/>
      <c r="R88" s="124"/>
      <c r="S88" s="124"/>
      <c r="T88" s="124"/>
      <c r="U88" s="124"/>
      <c r="V88" s="124"/>
      <c r="W88" s="124"/>
      <c r="X88" s="124"/>
      <c r="Y88" s="124"/>
      <c r="Z88" s="124"/>
    </row>
    <row r="89" spans="1:26" s="129" customFormat="1" ht="17">
      <c r="A89" s="147"/>
      <c r="B89" s="149"/>
      <c r="C89" s="2029" t="s">
        <v>190</v>
      </c>
      <c r="D89" s="145">
        <v>390</v>
      </c>
      <c r="E89" s="148"/>
      <c r="F89" s="135"/>
      <c r="G89" s="125"/>
      <c r="H89" s="124"/>
      <c r="I89" s="124"/>
      <c r="J89" s="124"/>
      <c r="K89" s="124"/>
      <c r="L89" s="124"/>
      <c r="M89" s="124"/>
      <c r="N89" s="124"/>
      <c r="O89" s="124"/>
      <c r="P89" s="124"/>
      <c r="Q89" s="124"/>
      <c r="R89" s="124"/>
      <c r="S89" s="124"/>
      <c r="T89" s="124"/>
      <c r="U89" s="124"/>
      <c r="V89" s="124"/>
      <c r="W89" s="124"/>
      <c r="X89" s="124"/>
      <c r="Y89" s="124"/>
      <c r="Z89" s="124"/>
    </row>
    <row r="90" spans="1:26" s="129" customFormat="1" ht="17" thickBot="1">
      <c r="A90" s="147"/>
      <c r="B90" s="146"/>
      <c r="C90" s="2029"/>
      <c r="D90" s="145"/>
      <c r="E90" s="136"/>
      <c r="F90" s="135"/>
      <c r="G90" s="125"/>
      <c r="H90" s="124"/>
      <c r="I90" s="124"/>
      <c r="J90" s="124"/>
      <c r="K90" s="124"/>
      <c r="L90" s="124"/>
      <c r="M90" s="124"/>
      <c r="N90" s="124"/>
      <c r="O90" s="124"/>
      <c r="P90" s="124"/>
      <c r="Q90" s="124"/>
      <c r="R90" s="124"/>
      <c r="S90" s="124"/>
      <c r="T90" s="124"/>
      <c r="U90" s="124"/>
      <c r="V90" s="124"/>
      <c r="W90" s="124"/>
      <c r="X90" s="124"/>
      <c r="Y90" s="124"/>
      <c r="Z90" s="124"/>
    </row>
    <row r="91" spans="1:26" s="129" customFormat="1" ht="17">
      <c r="A91" s="990"/>
      <c r="B91" s="991" t="s">
        <v>189</v>
      </c>
      <c r="C91" s="2030" t="s">
        <v>181</v>
      </c>
      <c r="D91" s="1004"/>
      <c r="E91" s="1001"/>
      <c r="F91" s="1002">
        <f>SUM(F79:F89)</f>
        <v>0</v>
      </c>
      <c r="G91" s="125"/>
      <c r="H91" s="124"/>
      <c r="I91" s="124"/>
      <c r="J91" s="124"/>
      <c r="K91" s="124"/>
      <c r="L91" s="124"/>
      <c r="M91" s="124"/>
      <c r="N91" s="124"/>
      <c r="O91" s="124"/>
      <c r="P91" s="124"/>
      <c r="Q91" s="124"/>
      <c r="R91" s="124"/>
      <c r="S91" s="124"/>
      <c r="T91" s="124"/>
      <c r="U91" s="124"/>
      <c r="V91" s="124"/>
      <c r="W91" s="124"/>
      <c r="X91" s="124"/>
      <c r="Y91" s="124"/>
      <c r="Z91" s="124"/>
    </row>
    <row r="92" spans="1:26" s="129" customFormat="1" ht="16">
      <c r="A92" s="144"/>
      <c r="B92" s="140"/>
      <c r="C92" s="2032"/>
      <c r="D92" s="138"/>
      <c r="E92" s="142"/>
      <c r="F92" s="141"/>
      <c r="G92" s="125"/>
      <c r="H92" s="124"/>
      <c r="I92" s="124"/>
      <c r="J92" s="124"/>
      <c r="K92" s="124"/>
      <c r="L92" s="124"/>
      <c r="M92" s="124"/>
      <c r="N92" s="124"/>
      <c r="O92" s="124"/>
      <c r="P92" s="124"/>
      <c r="Q92" s="124"/>
      <c r="R92" s="124"/>
      <c r="S92" s="124"/>
      <c r="T92" s="124"/>
      <c r="U92" s="124"/>
      <c r="V92" s="124"/>
      <c r="W92" s="124"/>
      <c r="X92" s="124"/>
      <c r="Y92" s="124"/>
      <c r="Z92" s="124"/>
    </row>
    <row r="93" spans="1:26" s="129" customFormat="1" ht="16">
      <c r="A93" s="139"/>
      <c r="B93" s="140"/>
      <c r="C93" s="2033"/>
      <c r="D93" s="138"/>
      <c r="E93" s="136"/>
      <c r="F93" s="135"/>
      <c r="G93" s="125"/>
      <c r="H93" s="124"/>
      <c r="I93" s="124"/>
      <c r="J93" s="124"/>
      <c r="K93" s="124"/>
      <c r="L93" s="124"/>
      <c r="M93" s="124"/>
      <c r="N93" s="124"/>
      <c r="O93" s="124"/>
      <c r="P93" s="124"/>
      <c r="Q93" s="124"/>
      <c r="R93" s="124"/>
      <c r="S93" s="124"/>
      <c r="T93" s="124"/>
      <c r="U93" s="124"/>
      <c r="V93" s="124"/>
      <c r="W93" s="124"/>
      <c r="X93" s="124"/>
      <c r="Y93" s="124"/>
      <c r="Z93" s="124"/>
    </row>
    <row r="94" spans="1:26" s="129" customFormat="1" ht="16">
      <c r="A94" s="1005"/>
      <c r="B94" s="985" t="s">
        <v>188</v>
      </c>
      <c r="C94" s="2034" t="s">
        <v>182</v>
      </c>
      <c r="D94" s="1006"/>
      <c r="E94" s="995"/>
      <c r="F94" s="995"/>
      <c r="G94" s="125"/>
      <c r="H94" s="124"/>
      <c r="I94" s="124"/>
      <c r="J94" s="124"/>
      <c r="K94" s="124"/>
      <c r="L94" s="124"/>
      <c r="M94" s="124"/>
      <c r="N94" s="124"/>
      <c r="O94" s="124"/>
      <c r="P94" s="124"/>
      <c r="Q94" s="124"/>
      <c r="R94" s="124"/>
      <c r="S94" s="124"/>
      <c r="T94" s="124"/>
      <c r="U94" s="124"/>
      <c r="V94" s="124"/>
      <c r="W94" s="124"/>
      <c r="X94" s="124"/>
      <c r="Y94" s="124"/>
      <c r="Z94" s="124"/>
    </row>
    <row r="95" spans="1:26" s="129" customFormat="1" ht="16">
      <c r="A95" s="963"/>
      <c r="B95" s="963"/>
      <c r="C95" s="1826"/>
      <c r="D95" s="1007"/>
      <c r="E95" s="976"/>
      <c r="F95" s="977"/>
      <c r="G95" s="125"/>
      <c r="H95" s="124"/>
      <c r="I95" s="124"/>
      <c r="J95" s="124"/>
      <c r="K95" s="124"/>
      <c r="L95" s="124"/>
      <c r="M95" s="124"/>
      <c r="N95" s="124"/>
      <c r="O95" s="124"/>
      <c r="P95" s="124"/>
      <c r="Q95" s="124"/>
      <c r="R95" s="124"/>
      <c r="S95" s="124"/>
      <c r="T95" s="124"/>
      <c r="U95" s="124"/>
      <c r="V95" s="124"/>
      <c r="W95" s="124"/>
      <c r="X95" s="124"/>
      <c r="Y95" s="124"/>
      <c r="Z95" s="124"/>
    </row>
    <row r="96" spans="1:26" s="129" customFormat="1" ht="16">
      <c r="A96" s="1008"/>
      <c r="B96" s="1009" t="s">
        <v>187</v>
      </c>
      <c r="C96" s="1827" t="s">
        <v>182</v>
      </c>
      <c r="D96" s="1010"/>
      <c r="E96" s="1011"/>
      <c r="F96" s="1012">
        <f>'GRUPA 8. VANJSKO UREĐENJE'!$F$19</f>
        <v>0</v>
      </c>
      <c r="G96" s="125"/>
      <c r="H96" s="124"/>
      <c r="I96" s="124"/>
      <c r="J96" s="124"/>
      <c r="K96" s="124"/>
      <c r="L96" s="124"/>
      <c r="M96" s="124"/>
      <c r="N96" s="124"/>
      <c r="O96" s="124"/>
      <c r="P96" s="124"/>
      <c r="Q96" s="124"/>
      <c r="R96" s="124"/>
      <c r="S96" s="124"/>
      <c r="T96" s="124"/>
      <c r="U96" s="124"/>
      <c r="V96" s="124"/>
      <c r="W96" s="124"/>
      <c r="X96" s="124"/>
      <c r="Y96" s="124"/>
      <c r="Z96" s="124"/>
    </row>
    <row r="97" spans="1:26" s="129" customFormat="1" ht="16">
      <c r="A97" s="1008"/>
      <c r="B97" s="1009" t="s">
        <v>186</v>
      </c>
      <c r="C97" s="1827" t="s">
        <v>182</v>
      </c>
      <c r="D97" s="1010"/>
      <c r="E97" s="1011"/>
      <c r="F97" s="1012">
        <f>'GRUPA 8. VANJSKO UREĐENJE'!$F$41</f>
        <v>0</v>
      </c>
      <c r="G97" s="125"/>
      <c r="H97" s="124"/>
      <c r="I97" s="124"/>
      <c r="J97" s="124"/>
      <c r="K97" s="124"/>
      <c r="L97" s="124"/>
      <c r="M97" s="124"/>
      <c r="N97" s="124"/>
      <c r="O97" s="124"/>
      <c r="P97" s="124"/>
      <c r="Q97" s="124"/>
      <c r="R97" s="124"/>
      <c r="S97" s="124"/>
      <c r="T97" s="124"/>
      <c r="U97" s="124"/>
      <c r="V97" s="124"/>
      <c r="W97" s="124"/>
      <c r="X97" s="124"/>
      <c r="Y97" s="124"/>
      <c r="Z97" s="124"/>
    </row>
    <row r="98" spans="1:26" s="129" customFormat="1" ht="16">
      <c r="A98" s="1008"/>
      <c r="B98" s="1009" t="s">
        <v>185</v>
      </c>
      <c r="C98" s="1827" t="s">
        <v>182</v>
      </c>
      <c r="D98" s="1010"/>
      <c r="E98" s="1011"/>
      <c r="F98" s="1012">
        <f>'GRUPA 8. VANJSKO UREĐENJE'!$F$64</f>
        <v>0</v>
      </c>
      <c r="G98" s="125"/>
      <c r="H98" s="124"/>
      <c r="I98" s="124"/>
      <c r="J98" s="124"/>
      <c r="K98" s="124"/>
      <c r="L98" s="124"/>
      <c r="M98" s="124"/>
      <c r="N98" s="124"/>
      <c r="O98" s="124"/>
      <c r="P98" s="124"/>
      <c r="Q98" s="124"/>
      <c r="R98" s="124"/>
      <c r="S98" s="124"/>
      <c r="T98" s="124"/>
      <c r="U98" s="124"/>
      <c r="V98" s="124"/>
      <c r="W98" s="124"/>
      <c r="X98" s="124"/>
      <c r="Y98" s="124"/>
      <c r="Z98" s="124"/>
    </row>
    <row r="99" spans="1:26" s="129" customFormat="1" ht="16">
      <c r="A99" s="1008"/>
      <c r="B99" s="1009" t="s">
        <v>184</v>
      </c>
      <c r="C99" s="1827" t="s">
        <v>182</v>
      </c>
      <c r="D99" s="1010"/>
      <c r="E99" s="1011"/>
      <c r="F99" s="1012">
        <f>'GRUPA 8. VANJSKO UREĐENJE'!$F$74</f>
        <v>0</v>
      </c>
      <c r="G99" s="125"/>
      <c r="H99" s="124"/>
      <c r="I99" s="124"/>
      <c r="J99" s="124"/>
      <c r="K99" s="124"/>
      <c r="L99" s="124"/>
      <c r="M99" s="124"/>
      <c r="N99" s="124"/>
      <c r="O99" s="124"/>
      <c r="P99" s="124"/>
      <c r="Q99" s="124"/>
      <c r="R99" s="124"/>
      <c r="S99" s="124"/>
      <c r="T99" s="124"/>
      <c r="U99" s="124"/>
      <c r="V99" s="124"/>
      <c r="W99" s="124"/>
      <c r="X99" s="124"/>
      <c r="Y99" s="124"/>
      <c r="Z99" s="124"/>
    </row>
    <row r="100" spans="1:26" s="129" customFormat="1" ht="17" thickBot="1">
      <c r="A100" s="1013"/>
      <c r="B100" s="1013" t="s">
        <v>183</v>
      </c>
      <c r="C100" s="1828" t="s">
        <v>182</v>
      </c>
      <c r="D100" s="1014"/>
      <c r="E100" s="1015"/>
      <c r="F100" s="1016">
        <f>'GRUPA 8. VANJSKO UREĐENJE'!$F$91</f>
        <v>0</v>
      </c>
      <c r="G100" s="125"/>
      <c r="H100" s="124"/>
      <c r="I100" s="124"/>
      <c r="J100" s="124"/>
      <c r="K100" s="124"/>
      <c r="L100" s="124"/>
      <c r="M100" s="124"/>
      <c r="N100" s="124"/>
      <c r="O100" s="124"/>
      <c r="P100" s="124"/>
      <c r="Q100" s="124"/>
      <c r="R100" s="124"/>
      <c r="S100" s="124"/>
      <c r="T100" s="124"/>
      <c r="U100" s="124"/>
      <c r="V100" s="124"/>
      <c r="W100" s="124"/>
      <c r="X100" s="124"/>
      <c r="Y100" s="124"/>
      <c r="Z100" s="124"/>
    </row>
    <row r="101" spans="1:26" s="129" customFormat="1" ht="15" thickTop="1">
      <c r="A101" s="1017"/>
      <c r="B101" s="1018" t="s">
        <v>28</v>
      </c>
      <c r="C101" s="2035" t="s">
        <v>181</v>
      </c>
      <c r="D101" s="1019"/>
      <c r="E101" s="1017"/>
      <c r="F101" s="1020">
        <f>SUM(F96:F100)</f>
        <v>0</v>
      </c>
      <c r="G101" s="125"/>
      <c r="H101" s="124"/>
      <c r="I101" s="124"/>
      <c r="J101" s="124"/>
      <c r="K101" s="124"/>
      <c r="L101" s="124"/>
      <c r="M101" s="124"/>
      <c r="N101" s="124"/>
      <c r="O101" s="124"/>
      <c r="P101" s="124"/>
      <c r="Q101" s="124"/>
      <c r="R101" s="124"/>
      <c r="S101" s="124"/>
      <c r="T101" s="124"/>
      <c r="U101" s="124"/>
      <c r="V101" s="124"/>
      <c r="W101" s="124"/>
      <c r="X101" s="124"/>
      <c r="Y101" s="124"/>
      <c r="Z101" s="124"/>
    </row>
    <row r="102" spans="1:26" s="129" customFormat="1">
      <c r="A102" s="967"/>
      <c r="B102" s="967"/>
      <c r="C102" s="1826"/>
      <c r="D102" s="965"/>
      <c r="E102" s="967"/>
      <c r="F102" s="967"/>
      <c r="G102" s="125"/>
      <c r="H102" s="124"/>
      <c r="I102" s="124"/>
      <c r="J102" s="124"/>
      <c r="K102" s="124"/>
      <c r="L102" s="124"/>
      <c r="M102" s="124"/>
      <c r="N102" s="124"/>
      <c r="O102" s="124"/>
      <c r="P102" s="124"/>
      <c r="Q102" s="124"/>
      <c r="R102" s="124"/>
      <c r="S102" s="124"/>
      <c r="T102" s="124"/>
      <c r="U102" s="124"/>
      <c r="V102" s="124"/>
      <c r="W102" s="124"/>
      <c r="X102" s="124"/>
      <c r="Y102" s="124"/>
      <c r="Z102" s="124"/>
    </row>
    <row r="103" spans="1:26" s="129" customFormat="1">
      <c r="A103" s="124"/>
      <c r="B103" s="124"/>
      <c r="C103" s="1747"/>
      <c r="D103" s="126"/>
      <c r="E103" s="124"/>
      <c r="F103" s="124"/>
      <c r="G103" s="125"/>
      <c r="H103" s="124"/>
      <c r="I103" s="124"/>
      <c r="J103" s="124"/>
      <c r="K103" s="124"/>
      <c r="L103" s="124"/>
      <c r="M103" s="124"/>
      <c r="N103" s="124"/>
      <c r="O103" s="124"/>
      <c r="P103" s="124"/>
      <c r="Q103" s="124"/>
      <c r="R103" s="124"/>
      <c r="S103" s="124"/>
      <c r="T103" s="124"/>
      <c r="U103" s="124"/>
      <c r="V103" s="124"/>
      <c r="W103" s="124"/>
      <c r="X103" s="124"/>
      <c r="Y103" s="124"/>
      <c r="Z103" s="124"/>
    </row>
    <row r="104" spans="1:26" s="129" customFormat="1" ht="14">
      <c r="A104" s="124"/>
      <c r="B104" s="132" t="s">
        <v>148</v>
      </c>
      <c r="C104" s="1747"/>
      <c r="D104" s="124"/>
      <c r="E104" s="124"/>
      <c r="F104" s="124"/>
      <c r="G104" s="125"/>
      <c r="H104" s="124"/>
      <c r="I104" s="124"/>
      <c r="J104" s="124"/>
      <c r="K104" s="124"/>
      <c r="L104" s="124"/>
      <c r="M104" s="124"/>
      <c r="N104" s="124"/>
      <c r="O104" s="124"/>
      <c r="P104" s="124"/>
      <c r="Q104" s="124"/>
      <c r="R104" s="124"/>
      <c r="S104" s="124"/>
      <c r="T104" s="124"/>
      <c r="U104" s="124"/>
      <c r="V104" s="124"/>
      <c r="W104" s="124"/>
      <c r="X104" s="124"/>
      <c r="Y104" s="124"/>
      <c r="Z104" s="124"/>
    </row>
    <row r="105" spans="1:26" s="129" customFormat="1">
      <c r="A105" s="124"/>
      <c r="B105" s="124"/>
      <c r="C105" s="1747"/>
      <c r="D105" s="124"/>
      <c r="E105" s="124"/>
      <c r="F105" s="1061"/>
      <c r="G105" s="125"/>
      <c r="H105" s="124"/>
      <c r="I105" s="124"/>
      <c r="J105" s="124"/>
      <c r="K105" s="124"/>
      <c r="L105" s="124"/>
      <c r="M105" s="124"/>
      <c r="N105" s="124"/>
      <c r="O105" s="124"/>
      <c r="P105" s="124"/>
      <c r="Q105" s="124"/>
      <c r="R105" s="124"/>
      <c r="S105" s="124"/>
      <c r="T105" s="124"/>
      <c r="U105" s="124"/>
      <c r="V105" s="124"/>
      <c r="W105" s="124"/>
      <c r="X105" s="124"/>
      <c r="Y105" s="124"/>
      <c r="Z105" s="124"/>
    </row>
    <row r="106" spans="1:26" s="129" customFormat="1" ht="14">
      <c r="A106" s="134"/>
      <c r="B106" s="1021" t="s">
        <v>180</v>
      </c>
      <c r="C106" s="2114" t="s">
        <v>28</v>
      </c>
      <c r="D106" s="2114"/>
      <c r="E106" s="2115">
        <f>'GRUPA 8. VANJSKO UREĐENJE'!$F$101</f>
        <v>0</v>
      </c>
      <c r="F106" s="2116"/>
      <c r="G106" s="125"/>
      <c r="H106" s="124"/>
      <c r="I106" s="124"/>
      <c r="J106" s="124"/>
      <c r="K106" s="124"/>
      <c r="L106" s="124"/>
      <c r="M106" s="124"/>
      <c r="N106" s="124"/>
      <c r="O106" s="124"/>
      <c r="P106" s="124"/>
      <c r="Q106" s="124"/>
      <c r="R106" s="124"/>
      <c r="S106" s="124"/>
      <c r="T106" s="124"/>
      <c r="U106" s="124"/>
      <c r="V106" s="124"/>
      <c r="W106" s="124"/>
      <c r="X106" s="124"/>
      <c r="Y106" s="124"/>
      <c r="Z106" s="124"/>
    </row>
    <row r="107" spans="1:26" s="129" customFormat="1">
      <c r="A107" s="128"/>
      <c r="B107" s="133"/>
      <c r="C107" s="2036"/>
      <c r="D107" s="130"/>
      <c r="E107" s="2109"/>
      <c r="F107" s="2110"/>
      <c r="G107" s="125"/>
      <c r="H107" s="124"/>
      <c r="I107" s="124"/>
      <c r="J107" s="124"/>
      <c r="K107" s="124"/>
      <c r="L107" s="124"/>
      <c r="M107" s="124"/>
      <c r="N107" s="124"/>
      <c r="O107" s="124"/>
      <c r="P107" s="124"/>
      <c r="Q107" s="124"/>
      <c r="R107" s="124"/>
      <c r="S107" s="124"/>
      <c r="T107" s="124"/>
      <c r="U107" s="124"/>
      <c r="V107" s="124"/>
      <c r="W107" s="124"/>
      <c r="X107" s="124"/>
      <c r="Y107" s="124"/>
      <c r="Z107" s="124"/>
    </row>
    <row r="108" spans="1:26" s="129" customFormat="1">
      <c r="A108" s="124"/>
      <c r="B108" s="124"/>
      <c r="C108" s="1747"/>
      <c r="D108" s="126"/>
      <c r="E108" s="124"/>
      <c r="F108" s="1061"/>
      <c r="G108" s="125"/>
      <c r="H108" s="124"/>
      <c r="I108" s="124"/>
      <c r="J108" s="124"/>
      <c r="K108" s="124"/>
      <c r="L108" s="124"/>
      <c r="M108" s="124"/>
      <c r="N108" s="124"/>
      <c r="O108" s="124"/>
      <c r="P108" s="124"/>
      <c r="Q108" s="124"/>
      <c r="R108" s="124"/>
      <c r="S108" s="124"/>
      <c r="T108" s="124"/>
      <c r="U108" s="124"/>
      <c r="V108" s="124"/>
      <c r="W108" s="124"/>
      <c r="X108" s="124"/>
      <c r="Y108" s="124"/>
      <c r="Z108" s="124"/>
    </row>
    <row r="109" spans="1:26" s="129" customFormat="1">
      <c r="A109" s="124"/>
      <c r="B109" s="124"/>
      <c r="C109" s="1747"/>
      <c r="D109" s="126"/>
      <c r="E109" s="124"/>
      <c r="F109" s="1061"/>
      <c r="G109" s="125"/>
      <c r="H109" s="124"/>
      <c r="I109" s="124"/>
      <c r="J109" s="124"/>
      <c r="K109" s="124"/>
      <c r="L109" s="124"/>
      <c r="M109" s="124"/>
      <c r="N109" s="124"/>
      <c r="O109" s="124"/>
      <c r="P109" s="124"/>
      <c r="Q109" s="124"/>
      <c r="R109" s="124"/>
      <c r="S109" s="124"/>
      <c r="T109" s="124"/>
      <c r="U109" s="124"/>
      <c r="V109" s="124"/>
      <c r="W109" s="124"/>
      <c r="X109" s="124"/>
      <c r="Y109" s="124"/>
      <c r="Z109" s="124"/>
    </row>
    <row r="110" spans="1:26" s="129" customFormat="1">
      <c r="A110" s="124"/>
      <c r="B110" s="132"/>
      <c r="C110" s="1747"/>
      <c r="D110" s="124"/>
      <c r="E110" s="124"/>
      <c r="F110" s="1061"/>
      <c r="G110" s="125"/>
      <c r="H110" s="124"/>
      <c r="I110" s="124"/>
      <c r="J110" s="124"/>
      <c r="K110" s="124"/>
      <c r="L110" s="124"/>
      <c r="M110" s="124"/>
      <c r="N110" s="124"/>
      <c r="O110" s="124"/>
      <c r="P110" s="124"/>
      <c r="Q110" s="124"/>
      <c r="R110" s="124"/>
      <c r="S110" s="124"/>
      <c r="T110" s="124"/>
      <c r="U110" s="124"/>
      <c r="V110" s="124"/>
      <c r="W110" s="124"/>
      <c r="X110" s="124"/>
      <c r="Y110" s="124"/>
      <c r="Z110" s="124"/>
    </row>
    <row r="111" spans="1:26" s="129" customFormat="1">
      <c r="A111" s="124"/>
      <c r="B111" s="124"/>
      <c r="C111" s="1747"/>
      <c r="D111" s="124"/>
      <c r="E111" s="124"/>
      <c r="F111" s="1061"/>
      <c r="G111" s="125"/>
      <c r="H111" s="124"/>
      <c r="I111" s="124"/>
      <c r="J111" s="124"/>
      <c r="K111" s="124"/>
      <c r="L111" s="124"/>
      <c r="M111" s="124"/>
      <c r="N111" s="124"/>
      <c r="O111" s="124"/>
      <c r="P111" s="124"/>
      <c r="Q111" s="124"/>
      <c r="R111" s="124"/>
      <c r="S111" s="124"/>
      <c r="T111" s="124"/>
      <c r="U111" s="124"/>
      <c r="V111" s="124"/>
      <c r="W111" s="124"/>
      <c r="X111" s="124"/>
      <c r="Y111" s="124"/>
      <c r="Z111" s="124"/>
    </row>
    <row r="112" spans="1:26" s="129" customFormat="1" ht="14">
      <c r="A112" s="128"/>
      <c r="B112" s="132" t="s">
        <v>179</v>
      </c>
      <c r="C112" s="2037"/>
      <c r="D112" s="130"/>
      <c r="E112" s="2111">
        <f>SUM(E105:E108)</f>
        <v>0</v>
      </c>
      <c r="F112" s="2112"/>
      <c r="G112" s="125"/>
      <c r="H112" s="124"/>
      <c r="I112" s="124"/>
      <c r="J112" s="124"/>
      <c r="K112" s="124"/>
      <c r="L112" s="124"/>
      <c r="M112" s="124"/>
      <c r="N112" s="124"/>
      <c r="O112" s="124"/>
      <c r="P112" s="124"/>
      <c r="Q112" s="124"/>
      <c r="R112" s="124"/>
      <c r="S112" s="124"/>
      <c r="T112" s="124"/>
      <c r="U112" s="124"/>
      <c r="V112" s="124"/>
      <c r="W112" s="124"/>
      <c r="X112" s="124"/>
      <c r="Y112" s="124"/>
      <c r="Z112" s="124"/>
    </row>
    <row r="113" spans="1:26" s="129" customFormat="1">
      <c r="A113" s="128"/>
      <c r="B113" s="132"/>
      <c r="C113" s="2037"/>
      <c r="D113" s="130"/>
      <c r="E113" s="131"/>
      <c r="F113" s="1551"/>
      <c r="G113" s="125"/>
      <c r="H113" s="124"/>
      <c r="I113" s="124"/>
      <c r="J113" s="124"/>
      <c r="K113" s="124"/>
      <c r="L113" s="124"/>
      <c r="M113" s="124"/>
      <c r="N113" s="124"/>
      <c r="O113" s="124"/>
      <c r="P113" s="124"/>
      <c r="Q113" s="124"/>
      <c r="R113" s="124"/>
      <c r="S113" s="124"/>
      <c r="T113" s="124"/>
      <c r="U113" s="124"/>
      <c r="V113" s="124"/>
      <c r="W113" s="124"/>
      <c r="X113" s="124"/>
      <c r="Y113" s="124"/>
      <c r="Z113" s="124"/>
    </row>
    <row r="114" spans="1:26" s="129" customFormat="1">
      <c r="A114" s="125"/>
      <c r="B114" s="124"/>
      <c r="C114" s="1747"/>
      <c r="D114" s="124"/>
      <c r="E114" s="124"/>
      <c r="F114" s="124"/>
      <c r="G114" s="124"/>
      <c r="H114" s="124"/>
      <c r="I114" s="124"/>
      <c r="J114" s="124"/>
      <c r="K114" s="124"/>
      <c r="L114" s="124"/>
      <c r="M114" s="124"/>
      <c r="N114" s="124"/>
      <c r="O114" s="124"/>
      <c r="P114" s="124"/>
      <c r="Q114" s="124"/>
      <c r="R114" s="124"/>
      <c r="S114" s="124"/>
      <c r="T114" s="124"/>
    </row>
    <row r="115" spans="1:26" s="129" customFormat="1">
      <c r="A115" s="125"/>
      <c r="B115" s="124"/>
      <c r="C115" s="1747"/>
      <c r="D115" s="124"/>
      <c r="E115" s="124"/>
      <c r="F115" s="124"/>
      <c r="G115" s="124"/>
      <c r="H115" s="124"/>
      <c r="I115" s="124"/>
      <c r="J115" s="124"/>
      <c r="K115" s="124"/>
      <c r="L115" s="124"/>
      <c r="M115" s="124"/>
      <c r="N115" s="124"/>
      <c r="O115" s="124"/>
      <c r="P115" s="124"/>
      <c r="Q115" s="124"/>
      <c r="R115" s="124"/>
      <c r="S115" s="124"/>
      <c r="T115" s="124"/>
    </row>
    <row r="116" spans="1:26" s="129" customFormat="1">
      <c r="A116" s="125"/>
      <c r="B116" s="124"/>
      <c r="C116" s="1747"/>
      <c r="D116" s="124"/>
      <c r="E116" s="124"/>
      <c r="F116" s="124"/>
      <c r="G116" s="124"/>
      <c r="H116" s="124"/>
      <c r="I116" s="124"/>
      <c r="J116" s="124"/>
      <c r="K116" s="124"/>
      <c r="L116" s="124"/>
      <c r="M116" s="124"/>
      <c r="N116" s="124"/>
      <c r="O116" s="124"/>
      <c r="P116" s="124"/>
      <c r="Q116" s="124"/>
      <c r="R116" s="124"/>
      <c r="S116" s="124"/>
      <c r="T116" s="124"/>
    </row>
    <row r="117" spans="1:26" s="129" customFormat="1">
      <c r="A117" s="125"/>
      <c r="B117" s="124"/>
      <c r="C117" s="1747"/>
      <c r="D117" s="124"/>
      <c r="E117" s="124"/>
      <c r="F117" s="124"/>
      <c r="G117" s="124"/>
      <c r="H117" s="124"/>
      <c r="I117" s="124"/>
      <c r="J117" s="124"/>
      <c r="K117" s="124"/>
      <c r="L117" s="124"/>
      <c r="M117" s="124"/>
      <c r="N117" s="124"/>
      <c r="O117" s="124"/>
      <c r="P117" s="124"/>
      <c r="Q117" s="124"/>
      <c r="R117" s="124"/>
      <c r="S117" s="124"/>
      <c r="T117" s="124"/>
    </row>
    <row r="118" spans="1:26" s="129" customFormat="1">
      <c r="A118" s="125"/>
      <c r="B118" s="124"/>
      <c r="C118" s="1747"/>
      <c r="D118" s="124"/>
      <c r="E118" s="124"/>
      <c r="F118" s="124"/>
      <c r="G118" s="124"/>
      <c r="H118" s="124"/>
      <c r="I118" s="124"/>
      <c r="J118" s="124"/>
      <c r="K118" s="124"/>
      <c r="L118" s="124"/>
      <c r="M118" s="124"/>
      <c r="N118" s="124"/>
      <c r="O118" s="124"/>
      <c r="P118" s="124"/>
      <c r="Q118" s="124"/>
      <c r="R118" s="124"/>
      <c r="S118" s="124"/>
      <c r="T118" s="124"/>
    </row>
    <row r="119" spans="1:26" s="129" customFormat="1">
      <c r="A119" s="125"/>
      <c r="B119" s="124"/>
      <c r="C119" s="1747"/>
      <c r="D119" s="124"/>
      <c r="E119" s="124"/>
      <c r="F119" s="124"/>
      <c r="G119" s="124"/>
      <c r="H119" s="124"/>
      <c r="I119" s="124"/>
      <c r="J119" s="124"/>
      <c r="K119" s="124"/>
      <c r="L119" s="124"/>
      <c r="M119" s="124"/>
      <c r="N119" s="124"/>
      <c r="O119" s="124"/>
      <c r="P119" s="124"/>
      <c r="Q119" s="124"/>
      <c r="R119" s="124"/>
      <c r="S119" s="124"/>
      <c r="T119" s="124"/>
    </row>
    <row r="120" spans="1:26" s="129" customFormat="1">
      <c r="A120" s="125"/>
      <c r="B120" s="124"/>
      <c r="C120" s="1747"/>
      <c r="D120" s="124"/>
      <c r="E120" s="124"/>
      <c r="F120" s="124"/>
      <c r="G120" s="124"/>
      <c r="H120" s="124"/>
      <c r="I120" s="124"/>
      <c r="J120" s="124"/>
      <c r="K120" s="124"/>
      <c r="L120" s="124"/>
      <c r="M120" s="124"/>
      <c r="N120" s="124"/>
      <c r="O120" s="124"/>
      <c r="P120" s="124"/>
      <c r="Q120" s="124"/>
      <c r="R120" s="124"/>
      <c r="S120" s="124"/>
      <c r="T120" s="124"/>
    </row>
    <row r="121" spans="1:26" s="129" customFormat="1" ht="13" customHeight="1">
      <c r="A121" s="125"/>
      <c r="B121" s="124"/>
      <c r="C121" s="1747"/>
      <c r="D121" s="124"/>
      <c r="E121" s="124"/>
      <c r="F121" s="124"/>
      <c r="G121" s="124"/>
      <c r="H121" s="124"/>
      <c r="I121" s="124"/>
      <c r="J121" s="124"/>
      <c r="K121" s="124"/>
      <c r="L121" s="124"/>
      <c r="M121" s="124"/>
      <c r="N121" s="124"/>
      <c r="O121" s="124"/>
      <c r="P121" s="124"/>
      <c r="Q121" s="124"/>
      <c r="R121" s="124"/>
      <c r="S121" s="124"/>
      <c r="T121" s="124"/>
    </row>
    <row r="122" spans="1:26" s="129" customFormat="1">
      <c r="A122" s="125"/>
      <c r="B122" s="124"/>
      <c r="C122" s="1747"/>
      <c r="D122" s="124"/>
      <c r="E122" s="124"/>
      <c r="F122" s="124"/>
      <c r="G122" s="124"/>
      <c r="H122" s="124"/>
      <c r="I122" s="124"/>
      <c r="J122" s="124"/>
      <c r="K122" s="124"/>
      <c r="L122" s="124"/>
      <c r="M122" s="124"/>
      <c r="N122" s="124"/>
      <c r="O122" s="124"/>
      <c r="P122" s="124"/>
      <c r="Q122" s="124"/>
      <c r="R122" s="124"/>
      <c r="S122" s="124"/>
      <c r="T122" s="124"/>
    </row>
    <row r="123" spans="1:26" s="129" customFormat="1">
      <c r="A123" s="125"/>
      <c r="B123" s="124"/>
      <c r="C123" s="1747"/>
      <c r="D123" s="124"/>
      <c r="E123" s="124"/>
      <c r="F123" s="124"/>
      <c r="G123" s="124"/>
      <c r="H123" s="124"/>
      <c r="I123" s="124"/>
      <c r="J123" s="124"/>
      <c r="K123" s="124"/>
      <c r="L123" s="124"/>
      <c r="M123" s="124"/>
      <c r="N123" s="124"/>
      <c r="O123" s="124"/>
      <c r="P123" s="124"/>
      <c r="Q123" s="124"/>
      <c r="R123" s="124"/>
      <c r="S123" s="124"/>
      <c r="T123" s="124"/>
    </row>
    <row r="124" spans="1:26" s="129" customFormat="1">
      <c r="A124" s="125"/>
      <c r="B124" s="124"/>
      <c r="C124" s="1747"/>
      <c r="D124" s="124"/>
      <c r="E124" s="124"/>
      <c r="F124" s="124"/>
      <c r="G124" s="124"/>
      <c r="H124" s="124"/>
      <c r="I124" s="124"/>
      <c r="J124" s="124"/>
      <c r="K124" s="124"/>
      <c r="L124" s="124"/>
      <c r="M124" s="124"/>
      <c r="N124" s="124"/>
      <c r="O124" s="124"/>
      <c r="P124" s="124"/>
      <c r="Q124" s="124"/>
      <c r="R124" s="124"/>
      <c r="S124" s="124"/>
      <c r="T124" s="124"/>
    </row>
    <row r="125" spans="1:26" s="129" customFormat="1">
      <c r="A125" s="125"/>
      <c r="B125" s="124"/>
      <c r="C125" s="1747"/>
      <c r="D125" s="124"/>
      <c r="E125" s="124"/>
      <c r="F125" s="124"/>
      <c r="G125" s="124"/>
      <c r="H125" s="124"/>
      <c r="I125" s="124"/>
      <c r="J125" s="124"/>
      <c r="K125" s="124"/>
      <c r="L125" s="124"/>
      <c r="M125" s="124"/>
      <c r="N125" s="124"/>
      <c r="O125" s="124"/>
      <c r="P125" s="124"/>
      <c r="Q125" s="124"/>
      <c r="R125" s="124"/>
      <c r="S125" s="124"/>
      <c r="T125" s="124"/>
    </row>
    <row r="126" spans="1:26" s="129" customFormat="1">
      <c r="A126" s="125"/>
      <c r="B126" s="124"/>
      <c r="C126" s="1747"/>
      <c r="D126" s="124"/>
      <c r="E126" s="124"/>
      <c r="F126" s="124"/>
      <c r="G126" s="124"/>
      <c r="H126" s="124"/>
      <c r="I126" s="124"/>
      <c r="J126" s="124"/>
      <c r="K126" s="124"/>
      <c r="L126" s="124"/>
      <c r="M126" s="124"/>
      <c r="N126" s="124"/>
      <c r="O126" s="124"/>
      <c r="P126" s="124"/>
      <c r="Q126" s="124"/>
      <c r="R126" s="124"/>
      <c r="S126" s="124"/>
      <c r="T126" s="124"/>
    </row>
    <row r="127" spans="1:26" s="129" customFormat="1">
      <c r="A127" s="125"/>
      <c r="B127" s="124"/>
      <c r="C127" s="1747"/>
      <c r="D127" s="124"/>
      <c r="E127" s="124"/>
      <c r="F127" s="124"/>
      <c r="G127" s="124"/>
      <c r="H127" s="124"/>
      <c r="I127" s="124"/>
      <c r="J127" s="124"/>
      <c r="K127" s="124"/>
      <c r="L127" s="124"/>
      <c r="M127" s="124"/>
      <c r="N127" s="124"/>
      <c r="O127" s="124"/>
      <c r="P127" s="124"/>
      <c r="Q127" s="124"/>
      <c r="R127" s="124"/>
      <c r="S127" s="124"/>
      <c r="T127" s="124"/>
    </row>
    <row r="128" spans="1:26" s="129" customFormat="1">
      <c r="A128" s="125"/>
      <c r="B128" s="124"/>
      <c r="C128" s="1747"/>
      <c r="D128" s="124"/>
      <c r="E128" s="124"/>
      <c r="F128" s="124"/>
      <c r="G128" s="124"/>
      <c r="H128" s="124"/>
      <c r="I128" s="124"/>
      <c r="J128" s="124"/>
      <c r="K128" s="124"/>
      <c r="L128" s="124"/>
      <c r="M128" s="124"/>
      <c r="N128" s="124"/>
      <c r="O128" s="124"/>
      <c r="P128" s="124"/>
      <c r="Q128" s="124"/>
      <c r="R128" s="124"/>
      <c r="S128" s="124"/>
      <c r="T128" s="124"/>
    </row>
    <row r="129" spans="1:26" s="129" customFormat="1">
      <c r="A129" s="125"/>
      <c r="B129" s="124"/>
      <c r="C129" s="1747"/>
      <c r="D129" s="124"/>
      <c r="E129" s="124"/>
      <c r="F129" s="124"/>
      <c r="G129" s="124"/>
      <c r="H129" s="124"/>
      <c r="I129" s="124"/>
      <c r="J129" s="124"/>
      <c r="K129" s="124"/>
      <c r="L129" s="124"/>
      <c r="M129" s="124"/>
      <c r="N129" s="124"/>
      <c r="O129" s="124"/>
      <c r="P129" s="124"/>
      <c r="Q129" s="124"/>
      <c r="R129" s="124"/>
      <c r="S129" s="124"/>
      <c r="T129" s="124"/>
    </row>
    <row r="130" spans="1:26" s="129" customFormat="1">
      <c r="A130" s="125"/>
      <c r="B130" s="124"/>
      <c r="C130" s="1747"/>
      <c r="D130" s="124"/>
      <c r="E130" s="124"/>
      <c r="F130" s="124"/>
      <c r="G130" s="124"/>
      <c r="H130" s="124"/>
      <c r="I130" s="124"/>
      <c r="J130" s="124"/>
      <c r="K130" s="124"/>
      <c r="L130" s="124"/>
      <c r="M130" s="124"/>
      <c r="N130" s="124"/>
      <c r="O130" s="124"/>
      <c r="P130" s="124"/>
      <c r="Q130" s="124"/>
      <c r="R130" s="124"/>
      <c r="S130" s="124"/>
      <c r="T130" s="124"/>
    </row>
    <row r="131" spans="1:26" s="129" customFormat="1">
      <c r="A131" s="124"/>
      <c r="B131" s="124"/>
      <c r="C131" s="1747"/>
      <c r="D131" s="126"/>
      <c r="E131" s="124"/>
      <c r="F131" s="124"/>
      <c r="G131" s="125"/>
      <c r="H131" s="124"/>
      <c r="I131" s="124"/>
      <c r="J131" s="124"/>
      <c r="K131" s="124"/>
      <c r="L131" s="124"/>
      <c r="M131" s="124"/>
      <c r="N131" s="124"/>
      <c r="O131" s="124"/>
      <c r="P131" s="124"/>
      <c r="Q131" s="124"/>
      <c r="R131" s="124"/>
      <c r="S131" s="124"/>
      <c r="T131" s="124"/>
      <c r="U131" s="124"/>
      <c r="V131" s="124"/>
      <c r="W131" s="124"/>
      <c r="X131" s="124"/>
      <c r="Y131" s="124"/>
      <c r="Z131" s="124"/>
    </row>
    <row r="132" spans="1:26" s="129" customFormat="1">
      <c r="A132" s="124"/>
      <c r="B132" s="124"/>
      <c r="C132" s="1747"/>
      <c r="D132" s="126"/>
      <c r="E132" s="124"/>
      <c r="F132" s="124"/>
      <c r="G132" s="125"/>
      <c r="H132" s="124"/>
      <c r="I132" s="124"/>
      <c r="J132" s="124"/>
      <c r="K132" s="124"/>
      <c r="L132" s="124"/>
      <c r="M132" s="124"/>
      <c r="N132" s="124"/>
      <c r="O132" s="124"/>
      <c r="P132" s="124"/>
      <c r="Q132" s="124"/>
      <c r="R132" s="124"/>
      <c r="S132" s="124"/>
      <c r="T132" s="124"/>
      <c r="U132" s="124"/>
      <c r="V132" s="124"/>
      <c r="W132" s="124"/>
      <c r="X132" s="124"/>
      <c r="Y132" s="124"/>
      <c r="Z132" s="124"/>
    </row>
    <row r="133" spans="1:26" s="129" customFormat="1">
      <c r="A133" s="124"/>
      <c r="B133" s="124"/>
      <c r="C133" s="1747"/>
      <c r="D133" s="126"/>
      <c r="E133" s="124"/>
      <c r="F133" s="124"/>
      <c r="G133" s="125"/>
      <c r="H133" s="124"/>
      <c r="I133" s="124"/>
      <c r="J133" s="124"/>
      <c r="K133" s="124"/>
      <c r="L133" s="124"/>
      <c r="M133" s="124"/>
      <c r="N133" s="124"/>
      <c r="O133" s="124"/>
      <c r="P133" s="124"/>
      <c r="Q133" s="124"/>
      <c r="R133" s="124"/>
      <c r="S133" s="124"/>
      <c r="T133" s="124"/>
      <c r="U133" s="124"/>
      <c r="V133" s="124"/>
      <c r="W133" s="124"/>
      <c r="X133" s="124"/>
      <c r="Y133" s="124"/>
      <c r="Z133" s="124"/>
    </row>
    <row r="134" spans="1:26" s="129" customFormat="1">
      <c r="A134" s="124"/>
      <c r="B134" s="124"/>
      <c r="C134" s="1747"/>
      <c r="D134" s="126"/>
      <c r="E134" s="124"/>
      <c r="F134" s="124"/>
      <c r="G134" s="125"/>
      <c r="H134" s="124"/>
      <c r="I134" s="124"/>
      <c r="J134" s="124"/>
      <c r="K134" s="124"/>
      <c r="L134" s="124"/>
      <c r="M134" s="124"/>
      <c r="N134" s="124"/>
      <c r="O134" s="124"/>
      <c r="P134" s="124"/>
      <c r="Q134" s="124"/>
      <c r="R134" s="124"/>
      <c r="S134" s="124"/>
      <c r="T134" s="124"/>
      <c r="U134" s="124"/>
      <c r="V134" s="124"/>
      <c r="W134" s="124"/>
      <c r="X134" s="124"/>
      <c r="Y134" s="124"/>
      <c r="Z134" s="124"/>
    </row>
    <row r="135" spans="1:26" s="129" customFormat="1">
      <c r="A135" s="124"/>
      <c r="B135" s="124"/>
      <c r="C135" s="1747"/>
      <c r="D135" s="126"/>
      <c r="E135" s="124"/>
      <c r="F135" s="124"/>
      <c r="G135" s="125"/>
      <c r="H135" s="124"/>
      <c r="I135" s="124"/>
      <c r="J135" s="124"/>
      <c r="K135" s="124"/>
      <c r="L135" s="124"/>
      <c r="M135" s="124"/>
      <c r="N135" s="124"/>
      <c r="O135" s="124"/>
      <c r="P135" s="124"/>
      <c r="Q135" s="124"/>
      <c r="R135" s="124"/>
      <c r="S135" s="124"/>
      <c r="T135" s="124"/>
      <c r="U135" s="124"/>
      <c r="V135" s="124"/>
      <c r="W135" s="124"/>
      <c r="X135" s="124"/>
      <c r="Y135" s="124"/>
      <c r="Z135" s="124"/>
    </row>
    <row r="136" spans="1:26" s="129" customFormat="1">
      <c r="A136" s="124"/>
      <c r="B136" s="124"/>
      <c r="C136" s="1747"/>
      <c r="D136" s="126"/>
      <c r="E136" s="124"/>
      <c r="F136" s="124"/>
      <c r="G136" s="125"/>
      <c r="H136" s="124"/>
      <c r="I136" s="124"/>
      <c r="J136" s="124"/>
      <c r="K136" s="124"/>
      <c r="L136" s="124"/>
      <c r="M136" s="124"/>
      <c r="N136" s="124"/>
      <c r="O136" s="124"/>
      <c r="P136" s="124"/>
      <c r="Q136" s="124"/>
      <c r="R136" s="124"/>
      <c r="S136" s="124"/>
      <c r="T136" s="124"/>
      <c r="U136" s="124"/>
      <c r="V136" s="124"/>
      <c r="W136" s="124"/>
      <c r="X136" s="124"/>
      <c r="Y136" s="124"/>
      <c r="Z136" s="124"/>
    </row>
    <row r="137" spans="1:26" s="129" customFormat="1">
      <c r="A137" s="124"/>
      <c r="B137" s="124"/>
      <c r="C137" s="1747"/>
      <c r="D137" s="126"/>
      <c r="E137" s="124"/>
      <c r="F137" s="124"/>
      <c r="G137" s="125"/>
      <c r="H137" s="124"/>
      <c r="I137" s="124"/>
      <c r="J137" s="124"/>
      <c r="K137" s="124"/>
      <c r="L137" s="124"/>
      <c r="M137" s="124"/>
      <c r="N137" s="124"/>
      <c r="O137" s="124"/>
      <c r="P137" s="124"/>
      <c r="Q137" s="124"/>
      <c r="R137" s="124"/>
      <c r="S137" s="124"/>
      <c r="T137" s="124"/>
      <c r="U137" s="124"/>
      <c r="V137" s="124"/>
      <c r="W137" s="124"/>
      <c r="X137" s="124"/>
      <c r="Y137" s="124"/>
      <c r="Z137" s="124"/>
    </row>
    <row r="138" spans="1:26" s="129" customFormat="1">
      <c r="A138" s="124"/>
      <c r="B138" s="124"/>
      <c r="C138" s="1747"/>
      <c r="D138" s="126"/>
      <c r="E138" s="124"/>
      <c r="F138" s="124"/>
      <c r="G138" s="125"/>
      <c r="H138" s="124"/>
      <c r="I138" s="124"/>
      <c r="J138" s="124"/>
      <c r="K138" s="124"/>
      <c r="L138" s="124"/>
      <c r="M138" s="124"/>
      <c r="N138" s="124"/>
      <c r="O138" s="124"/>
      <c r="P138" s="124"/>
      <c r="Q138" s="124"/>
      <c r="R138" s="124"/>
      <c r="S138" s="124"/>
      <c r="T138" s="124"/>
      <c r="U138" s="124"/>
      <c r="V138" s="124"/>
      <c r="W138" s="124"/>
      <c r="X138" s="124"/>
      <c r="Y138" s="124"/>
      <c r="Z138" s="124"/>
    </row>
    <row r="139" spans="1:26" s="129" customFormat="1">
      <c r="A139" s="124"/>
      <c r="B139" s="124"/>
      <c r="C139" s="1747"/>
      <c r="D139" s="126"/>
      <c r="E139" s="124"/>
      <c r="F139" s="124"/>
      <c r="G139" s="125"/>
      <c r="H139" s="124"/>
      <c r="I139" s="124"/>
      <c r="J139" s="124"/>
      <c r="K139" s="124"/>
      <c r="L139" s="124"/>
      <c r="M139" s="124"/>
      <c r="N139" s="124"/>
      <c r="O139" s="124"/>
      <c r="P139" s="124"/>
      <c r="Q139" s="124"/>
      <c r="R139" s="124"/>
      <c r="S139" s="124"/>
      <c r="T139" s="124"/>
      <c r="U139" s="124"/>
      <c r="V139" s="124"/>
      <c r="W139" s="124"/>
      <c r="X139" s="124"/>
      <c r="Y139" s="124"/>
      <c r="Z139" s="124"/>
    </row>
    <row r="140" spans="1:26" s="129" customFormat="1">
      <c r="A140" s="124"/>
      <c r="B140" s="124"/>
      <c r="C140" s="1747"/>
      <c r="D140" s="126"/>
      <c r="E140" s="124"/>
      <c r="F140" s="124"/>
      <c r="G140" s="125"/>
      <c r="H140" s="124"/>
      <c r="I140" s="124"/>
      <c r="J140" s="124"/>
      <c r="K140" s="124"/>
      <c r="L140" s="124"/>
      <c r="M140" s="124"/>
      <c r="N140" s="124"/>
      <c r="O140" s="124"/>
      <c r="P140" s="124"/>
      <c r="Q140" s="124"/>
      <c r="R140" s="124"/>
      <c r="S140" s="124"/>
      <c r="T140" s="124"/>
      <c r="U140" s="124"/>
      <c r="V140" s="124"/>
      <c r="W140" s="124"/>
      <c r="X140" s="124"/>
      <c r="Y140" s="124"/>
      <c r="Z140" s="124"/>
    </row>
    <row r="141" spans="1:26" s="129" customFormat="1">
      <c r="A141" s="124"/>
      <c r="B141" s="124"/>
      <c r="C141" s="1747"/>
      <c r="D141" s="126"/>
      <c r="E141" s="124"/>
      <c r="F141" s="124"/>
      <c r="G141" s="125"/>
      <c r="H141" s="124"/>
      <c r="I141" s="124"/>
      <c r="J141" s="124"/>
      <c r="K141" s="124"/>
      <c r="L141" s="124"/>
      <c r="M141" s="124"/>
      <c r="N141" s="124"/>
      <c r="O141" s="124"/>
      <c r="P141" s="124"/>
      <c r="Q141" s="124"/>
      <c r="R141" s="124"/>
      <c r="S141" s="124"/>
      <c r="T141" s="124"/>
      <c r="U141" s="124"/>
      <c r="V141" s="124"/>
      <c r="W141" s="124"/>
      <c r="X141" s="124"/>
      <c r="Y141" s="124"/>
      <c r="Z141" s="124"/>
    </row>
    <row r="142" spans="1:26" s="129" customFormat="1">
      <c r="A142" s="124"/>
      <c r="B142" s="124"/>
      <c r="C142" s="1747"/>
      <c r="D142" s="126"/>
      <c r="E142" s="124"/>
      <c r="F142" s="124"/>
      <c r="G142" s="125"/>
      <c r="H142" s="124"/>
      <c r="I142" s="124"/>
      <c r="J142" s="124"/>
      <c r="K142" s="124"/>
      <c r="L142" s="124"/>
      <c r="M142" s="124"/>
      <c r="N142" s="124"/>
      <c r="O142" s="124"/>
      <c r="P142" s="124"/>
      <c r="Q142" s="124"/>
      <c r="R142" s="124"/>
      <c r="S142" s="124"/>
      <c r="T142" s="124"/>
      <c r="U142" s="124"/>
      <c r="V142" s="124"/>
      <c r="W142" s="124"/>
      <c r="X142" s="124"/>
      <c r="Y142" s="124"/>
      <c r="Z142" s="124"/>
    </row>
    <row r="143" spans="1:26" s="129" customFormat="1">
      <c r="A143" s="124"/>
      <c r="B143" s="124"/>
      <c r="C143" s="1747"/>
      <c r="D143" s="126"/>
      <c r="E143" s="124"/>
      <c r="F143" s="124"/>
      <c r="G143" s="125"/>
      <c r="H143" s="124"/>
      <c r="I143" s="124"/>
      <c r="J143" s="124"/>
      <c r="K143" s="124"/>
      <c r="L143" s="124"/>
      <c r="M143" s="124"/>
      <c r="N143" s="124"/>
      <c r="O143" s="124"/>
      <c r="P143" s="124"/>
      <c r="Q143" s="124"/>
      <c r="R143" s="124"/>
      <c r="S143" s="124"/>
      <c r="T143" s="124"/>
      <c r="U143" s="124"/>
      <c r="V143" s="124"/>
      <c r="W143" s="124"/>
      <c r="X143" s="124"/>
      <c r="Y143" s="124"/>
      <c r="Z143" s="124"/>
    </row>
    <row r="144" spans="1:26" s="129" customFormat="1">
      <c r="A144" s="124"/>
      <c r="B144" s="124"/>
      <c r="C144" s="1747"/>
      <c r="D144" s="126"/>
      <c r="E144" s="124"/>
      <c r="F144" s="124"/>
      <c r="G144" s="125"/>
      <c r="H144" s="124"/>
      <c r="I144" s="124"/>
      <c r="J144" s="124"/>
      <c r="K144" s="124"/>
      <c r="L144" s="124"/>
      <c r="M144" s="124"/>
      <c r="N144" s="124"/>
      <c r="O144" s="124"/>
      <c r="P144" s="124"/>
      <c r="Q144" s="124"/>
      <c r="R144" s="124"/>
      <c r="S144" s="124"/>
      <c r="T144" s="124"/>
      <c r="U144" s="124"/>
      <c r="V144" s="124"/>
      <c r="W144" s="124"/>
      <c r="X144" s="124"/>
      <c r="Y144" s="124"/>
      <c r="Z144" s="124"/>
    </row>
    <row r="145" spans="1:26" s="129" customFormat="1">
      <c r="A145" s="124"/>
      <c r="B145" s="124"/>
      <c r="C145" s="1747"/>
      <c r="D145" s="126"/>
      <c r="E145" s="124"/>
      <c r="F145" s="124"/>
      <c r="G145" s="125"/>
      <c r="H145" s="124"/>
      <c r="I145" s="124"/>
      <c r="J145" s="124"/>
      <c r="K145" s="124"/>
      <c r="L145" s="124"/>
      <c r="M145" s="124"/>
      <c r="N145" s="124"/>
      <c r="O145" s="124"/>
      <c r="P145" s="124"/>
      <c r="Q145" s="124"/>
      <c r="R145" s="124"/>
      <c r="S145" s="124"/>
      <c r="T145" s="124"/>
      <c r="U145" s="124"/>
      <c r="V145" s="124"/>
      <c r="W145" s="124"/>
      <c r="X145" s="124"/>
      <c r="Y145" s="124"/>
      <c r="Z145" s="124"/>
    </row>
    <row r="146" spans="1:26" s="129" customFormat="1">
      <c r="A146" s="124"/>
      <c r="B146" s="124"/>
      <c r="C146" s="1747"/>
      <c r="D146" s="126"/>
      <c r="E146" s="124"/>
      <c r="F146" s="124"/>
      <c r="G146" s="125"/>
      <c r="H146" s="124"/>
      <c r="I146" s="124"/>
      <c r="J146" s="124"/>
      <c r="K146" s="124"/>
      <c r="L146" s="124"/>
      <c r="M146" s="124"/>
      <c r="N146" s="124"/>
      <c r="O146" s="124"/>
      <c r="P146" s="124"/>
      <c r="Q146" s="124"/>
      <c r="R146" s="124"/>
      <c r="S146" s="124"/>
      <c r="T146" s="124"/>
      <c r="U146" s="124"/>
      <c r="V146" s="124"/>
      <c r="W146" s="124"/>
      <c r="X146" s="124"/>
      <c r="Y146" s="124"/>
      <c r="Z146" s="124"/>
    </row>
    <row r="147" spans="1:26" s="129" customFormat="1">
      <c r="A147" s="124"/>
      <c r="B147" s="124"/>
      <c r="C147" s="1747"/>
      <c r="D147" s="126"/>
      <c r="E147" s="124"/>
      <c r="F147" s="124"/>
      <c r="G147" s="125"/>
      <c r="H147" s="124"/>
      <c r="I147" s="124"/>
      <c r="J147" s="124"/>
      <c r="K147" s="124"/>
      <c r="L147" s="124"/>
      <c r="M147" s="124"/>
      <c r="N147" s="124"/>
      <c r="O147" s="124"/>
      <c r="P147" s="124"/>
      <c r="Q147" s="124"/>
      <c r="R147" s="124"/>
      <c r="S147" s="124"/>
      <c r="T147" s="124"/>
      <c r="U147" s="124"/>
      <c r="V147" s="124"/>
      <c r="W147" s="124"/>
      <c r="X147" s="124"/>
      <c r="Y147" s="124"/>
      <c r="Z147" s="124"/>
    </row>
    <row r="148" spans="1:26" s="129" customFormat="1">
      <c r="A148" s="124"/>
      <c r="B148" s="124"/>
      <c r="C148" s="1747"/>
      <c r="D148" s="126"/>
      <c r="E148" s="124"/>
      <c r="F148" s="124"/>
      <c r="G148" s="125"/>
      <c r="H148" s="124"/>
      <c r="I148" s="124"/>
      <c r="J148" s="124"/>
      <c r="K148" s="124"/>
      <c r="L148" s="124"/>
      <c r="M148" s="124"/>
      <c r="N148" s="124"/>
      <c r="O148" s="124"/>
      <c r="P148" s="124"/>
      <c r="Q148" s="124"/>
      <c r="R148" s="124"/>
      <c r="S148" s="124"/>
      <c r="T148" s="124"/>
      <c r="U148" s="124"/>
      <c r="V148" s="124"/>
      <c r="W148" s="124"/>
      <c r="X148" s="124"/>
      <c r="Y148" s="124"/>
      <c r="Z148" s="124"/>
    </row>
    <row r="149" spans="1:26" s="129" customFormat="1">
      <c r="A149" s="124"/>
      <c r="B149" s="124"/>
      <c r="C149" s="1747"/>
      <c r="D149" s="126"/>
      <c r="E149" s="124"/>
      <c r="F149" s="124"/>
      <c r="G149" s="125"/>
      <c r="H149" s="124"/>
      <c r="I149" s="124"/>
      <c r="J149" s="124"/>
      <c r="K149" s="124"/>
      <c r="L149" s="124"/>
      <c r="M149" s="124"/>
      <c r="N149" s="124"/>
      <c r="O149" s="124"/>
      <c r="P149" s="124"/>
      <c r="Q149" s="124"/>
      <c r="R149" s="124"/>
      <c r="S149" s="124"/>
      <c r="T149" s="124"/>
      <c r="U149" s="124"/>
      <c r="V149" s="124"/>
      <c r="W149" s="124"/>
      <c r="X149" s="124"/>
      <c r="Y149" s="124"/>
      <c r="Z149" s="124"/>
    </row>
    <row r="150" spans="1:26" s="129" customFormat="1">
      <c r="A150" s="124"/>
      <c r="B150" s="124"/>
      <c r="C150" s="1747"/>
      <c r="D150" s="126"/>
      <c r="E150" s="124"/>
      <c r="F150" s="124"/>
      <c r="G150" s="125"/>
      <c r="H150" s="124"/>
      <c r="I150" s="124"/>
      <c r="J150" s="124"/>
      <c r="K150" s="124"/>
      <c r="L150" s="124"/>
      <c r="M150" s="124"/>
      <c r="N150" s="124"/>
      <c r="O150" s="124"/>
      <c r="P150" s="124"/>
      <c r="Q150" s="124"/>
      <c r="R150" s="124"/>
      <c r="S150" s="124"/>
      <c r="T150" s="124"/>
      <c r="U150" s="124"/>
      <c r="V150" s="124"/>
      <c r="W150" s="124"/>
      <c r="X150" s="124"/>
      <c r="Y150" s="124"/>
      <c r="Z150" s="124"/>
    </row>
    <row r="151" spans="1:26" s="129" customFormat="1">
      <c r="A151" s="124"/>
      <c r="B151" s="124"/>
      <c r="C151" s="1747"/>
      <c r="D151" s="126"/>
      <c r="E151" s="124"/>
      <c r="F151" s="124"/>
      <c r="G151" s="125"/>
      <c r="H151" s="124"/>
      <c r="I151" s="124"/>
      <c r="J151" s="124"/>
      <c r="K151" s="124"/>
      <c r="L151" s="124"/>
      <c r="M151" s="124"/>
      <c r="N151" s="124"/>
      <c r="O151" s="124"/>
      <c r="P151" s="124"/>
      <c r="Q151" s="124"/>
      <c r="R151" s="124"/>
      <c r="S151" s="124"/>
      <c r="T151" s="124"/>
      <c r="U151" s="124"/>
      <c r="V151" s="124"/>
      <c r="W151" s="124"/>
      <c r="X151" s="124"/>
      <c r="Y151" s="124"/>
      <c r="Z151" s="124"/>
    </row>
    <row r="160" spans="1:26" s="129" customFormat="1">
      <c r="A160" s="124"/>
      <c r="B160" s="124"/>
      <c r="C160" s="1747"/>
      <c r="D160" s="126"/>
      <c r="E160" s="124"/>
      <c r="F160" s="124"/>
      <c r="G160" s="125"/>
      <c r="H160" s="124"/>
      <c r="I160" s="124"/>
      <c r="J160" s="124"/>
      <c r="K160" s="124"/>
      <c r="L160" s="124"/>
      <c r="M160" s="124"/>
      <c r="N160" s="124"/>
      <c r="O160" s="124"/>
      <c r="P160" s="124"/>
      <c r="Q160" s="124"/>
      <c r="R160" s="124"/>
      <c r="S160" s="124"/>
      <c r="T160" s="124"/>
      <c r="U160" s="124"/>
      <c r="V160" s="124"/>
      <c r="W160" s="124"/>
      <c r="X160" s="124"/>
      <c r="Y160" s="124"/>
      <c r="Z160" s="124"/>
    </row>
    <row r="161" spans="1:26" s="129" customFormat="1">
      <c r="A161" s="124"/>
      <c r="B161" s="124"/>
      <c r="C161" s="1747"/>
      <c r="D161" s="126"/>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s="129" customFormat="1">
      <c r="A162" s="124"/>
      <c r="B162" s="124"/>
      <c r="C162" s="1747"/>
      <c r="D162" s="126"/>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s="129" customFormat="1">
      <c r="A163" s="124"/>
      <c r="B163" s="124"/>
      <c r="C163" s="1747"/>
      <c r="D163" s="126"/>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s="129" customFormat="1">
      <c r="A164" s="124"/>
      <c r="B164" s="124"/>
      <c r="C164" s="1747"/>
      <c r="D164" s="126"/>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s="129" customFormat="1">
      <c r="A165" s="124"/>
      <c r="B165" s="124"/>
      <c r="C165" s="1747"/>
      <c r="D165" s="126"/>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c r="G166" s="124"/>
    </row>
    <row r="167" spans="1:26">
      <c r="G167" s="124"/>
    </row>
    <row r="168" spans="1:26">
      <c r="G168" s="124"/>
    </row>
    <row r="169" spans="1:26">
      <c r="G169" s="124"/>
    </row>
    <row r="171" spans="1:26" ht="14.75" customHeight="1"/>
  </sheetData>
  <sheetProtection selectLockedCells="1" selectUnlockedCells="1"/>
  <mergeCells count="12">
    <mergeCell ref="A2:F2"/>
    <mergeCell ref="A1:F1"/>
    <mergeCell ref="A3:F3"/>
    <mergeCell ref="C106:D106"/>
    <mergeCell ref="E106:F106"/>
    <mergeCell ref="E107:F107"/>
    <mergeCell ref="E112:F112"/>
    <mergeCell ref="B4:B5"/>
    <mergeCell ref="C4:C5"/>
    <mergeCell ref="D4:D5"/>
    <mergeCell ref="E4:E5"/>
    <mergeCell ref="F4:F5"/>
  </mergeCells>
  <pageMargins left="0.7" right="0.7" top="0.75" bottom="0.75" header="0.3" footer="0.3"/>
  <pageSetup paperSize="9" scale="77" firstPageNumber="0" orientation="portrait" horizontalDpi="300" verticalDpi="300"/>
  <headerFooter alignWithMargins="0">
    <oddHeader>&amp;L&amp;8MOZAIK d.o.o.
Ulica Hrvatskog proljeća 3
43000 Bjelovar&amp;C&amp;8SUŠARE ZA DRVO, TRAKASTA SUŠARA ZA PILJEVINU,
SJEČKU I KUKURUZ SA LINIJOM ZA IZRADU BRIKETA&amp;R&amp;8OZN. PROJ.: NI-150/2016-HV
DATUM: 09.2016</oddHeader>
    <oddFooter>&amp;L&amp;"Times New Roman,Regular"&amp;8NORD-ING d.o.o., Čakovec, Uska 1
Božica Magdalenić, ing.građ.
tel./fax. 040/396-455, mob. 098/345-579&amp;C&amp;8- VANJSKO UREĐENJE-
TROŠKOVNIK
 &amp;R&amp;P / &amp;N</oddFooter>
  </headerFooter>
  <rowBreaks count="7" manualBreakCount="7">
    <brk id="70" max="16383" man="1"/>
    <brk id="92" max="16383" man="1"/>
    <brk id="115" max="16383" man="1"/>
    <brk id="125" max="16383" man="1"/>
    <brk id="142" max="16383" man="1"/>
    <brk id="189" max="16383" man="1"/>
    <brk id="20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REKAPITULACIJA</vt:lpstr>
      <vt:lpstr>GRUPA 1. SUŠARA ZA DRVO</vt:lpstr>
      <vt:lpstr>GRUPA 2.NADSTREŠNICA ZA BIOMASU</vt:lpstr>
      <vt:lpstr>GRUPA 3.NADSTRŠ.ZA TRAKASTU SUŠ</vt:lpstr>
      <vt:lpstr>GRUPA 4. HALA ZA PROIZV.BRIKETA</vt:lpstr>
      <vt:lpstr>GRUPA 5. MOSNA VAGA </vt:lpstr>
      <vt:lpstr>GRUPA 6.  TRAFOSTANICA</vt:lpstr>
      <vt:lpstr>GRUPA 7. VODOVOD I ODVODNJA</vt:lpstr>
      <vt:lpstr>GRUPA 8. VANJSKO UREĐENJE</vt:lpstr>
      <vt:lpstr>'GRUPA 7. VODOVOD I ODVODNJA'!Excel_BuiltIn_Print_Area</vt:lpstr>
      <vt:lpstr>Excel_BuiltIn_Print_Area</vt:lpstr>
      <vt:lpstr>'GRUPA 1. SUŠARA ZA DRVO'!Excel_BuiltIn_Print_Area_1</vt:lpstr>
      <vt:lpstr>'GRUPA 2.NADSTREŠNICA ZA BIOMASU'!Excel_BuiltIn_Print_Area_1</vt:lpstr>
      <vt:lpstr>'GRUPA 3.NADSTRŠ.ZA TRAKASTU SUŠ'!Excel_BuiltIn_Print_Area_1</vt:lpstr>
      <vt:lpstr>Excel_BuiltIn_Print_Area_1</vt:lpstr>
      <vt:lpstr>'GRUPA 1. SUŠARA ZA DRVO'!Excel_BuiltIn_Print_Area_1_1</vt:lpstr>
      <vt:lpstr>'GRUPA 2.NADSTREŠNICA ZA BIOMASU'!Excel_BuiltIn_Print_Area_1_1</vt:lpstr>
      <vt:lpstr>'GRUPA 3.NADSTRŠ.ZA TRAKASTU SUŠ'!Excel_BuiltIn_Print_Area_1_1</vt:lpstr>
      <vt:lpstr>Excel_BuiltIn_Print_Area_1_1</vt:lpstr>
      <vt:lpstr>'GRUPA 2.NADSTREŠNICA ZA BIOMASU'!Excel_BuiltIn_Print_Area_1_1_1</vt:lpstr>
      <vt:lpstr>Excel_BuiltIn_Print_Area_1_1_1</vt:lpstr>
      <vt:lpstr>'GRUPA 1. SUŠARA ZA DRVO'!Print_Area</vt:lpstr>
      <vt:lpstr>'GRUPA 2.NADSTREŠNICA ZA BIOMASU'!Print_Area</vt:lpstr>
      <vt:lpstr>'GRUPA 3.NADSTRŠ.ZA TRAKASTU SUŠ'!Print_Area</vt:lpstr>
      <vt:lpstr>'GRUPA 4. HALA ZA PROIZV.BRIKETA'!Print_Area</vt:lpstr>
      <vt:lpstr>'GRUPA 7. VODOVOD I ODVODNJA'!Print_Area</vt:lpstr>
      <vt:lpstr>'GRUPA 8. VANJSKO UREĐENJE'!Print_Area</vt:lpstr>
      <vt:lpstr>'GRUPA 4. HALA ZA PROIZV.BRIKETA'!Print_Titles</vt:lpstr>
      <vt:lpstr>'GRUPA 7. VODOVOD I ODVODNJA'!Print_Titles</vt:lpstr>
      <vt:lpstr>'GRUPA 8. VANJSKO UREĐENJE'!Print_Titles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MEVAL d.o.o.</dc:creator>
  <cp:lastModifiedBy>MEVAL d.o.o.</cp:lastModifiedBy>
  <cp:lastPrinted>2018-08-20T07:06:06Z</cp:lastPrinted>
  <dcterms:created xsi:type="dcterms:W3CDTF">2018-06-26T12:29:56Z</dcterms:created>
  <dcterms:modified xsi:type="dcterms:W3CDTF">2018-09-18T08:44:43Z</dcterms:modified>
</cp:coreProperties>
</file>